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Foglio1" sheetId="1" r:id="rId1"/>
    <sheet name="Foglio2" sheetId="2" r:id="rId2"/>
    <sheet name="Foglio3" sheetId="3" r:id="rId3"/>
  </sheets>
  <definedNames>
    <definedName name="TABLE" localSheetId="0">'Foglio1'!$A$3:$J$67</definedName>
    <definedName name="TABLE_2" localSheetId="0">'Foglio1'!$A$70:$J$133</definedName>
    <definedName name="TABLE_3" localSheetId="0">'Foglio1'!$A$133:$J$171</definedName>
    <definedName name="TABLE_4" localSheetId="0">'Foglio1'!$A$175:$J$218</definedName>
    <definedName name="TABLE_5" localSheetId="0">'Foglio1'!$A$38:$J$38</definedName>
    <definedName name="TABLE_6" localSheetId="0">'Foglio1'!$A$4:$J$37</definedName>
  </definedNames>
  <calcPr fullCalcOnLoad="1"/>
</workbook>
</file>

<file path=xl/sharedStrings.xml><?xml version="1.0" encoding="utf-8"?>
<sst xmlns="http://schemas.openxmlformats.org/spreadsheetml/2006/main" count="506" uniqueCount="169">
  <si>
    <t>Event-Id</t>
  </si>
  <si>
    <t> </t>
  </si>
  <si>
    <t>Data</t>
  </si>
  <si>
    <t>Ora</t>
  </si>
  <si>
    <t>Lat</t>
  </si>
  <si>
    <t>Lon</t>
  </si>
  <si>
    <t>Prof(Km)</t>
  </si>
  <si>
    <t>Mag</t>
  </si>
  <si>
    <t>Distretto Sismico</t>
  </si>
  <si>
    <t>Ml:3.1</t>
  </si>
  <si>
    <t>Gran_Sasso</t>
  </si>
  <si>
    <t>Ml:3.7</t>
  </si>
  <si>
    <t>Aquilano</t>
  </si>
  <si>
    <t>Ml:2.7</t>
  </si>
  <si>
    <t>Ml:2.8</t>
  </si>
  <si>
    <t>Ml:3.3</t>
  </si>
  <si>
    <t>Ml:3.2</t>
  </si>
  <si>
    <t>Ml:4.6</t>
  </si>
  <si>
    <t>Ml:3.4</t>
  </si>
  <si>
    <t>Ml:3.9</t>
  </si>
  <si>
    <t>Ml:5.8</t>
  </si>
  <si>
    <t>Ml:3.5</t>
  </si>
  <si>
    <t>Ml:2.5</t>
  </si>
  <si>
    <t>Appennino_forlivese</t>
  </si>
  <si>
    <t>Zona_Forli</t>
  </si>
  <si>
    <t>Ml:2.6</t>
  </si>
  <si>
    <t>Isole_Lipari</t>
  </si>
  <si>
    <t>Ml:3</t>
  </si>
  <si>
    <t>Ml:2.4</t>
  </si>
  <si>
    <t>Ml:1.8</t>
  </si>
  <si>
    <t>Costa_toscana_settentrionale</t>
  </si>
  <si>
    <t>Ml:2</t>
  </si>
  <si>
    <t>Ml:2.2</t>
  </si>
  <si>
    <t>Alpi_Graie</t>
  </si>
  <si>
    <t>Costa_molisana</t>
  </si>
  <si>
    <t>Ml:1.6</t>
  </si>
  <si>
    <t>Reatino</t>
  </si>
  <si>
    <t>Ml:4</t>
  </si>
  <si>
    <t>Ml:3.8</t>
  </si>
  <si>
    <t>Bacino_di_Sulmona</t>
  </si>
  <si>
    <t>Ml:2.3</t>
  </si>
  <si>
    <t>Adriatico_meridionale</t>
  </si>
  <si>
    <t>Zona_Cassino</t>
  </si>
  <si>
    <t>Monti_Sibillini</t>
  </si>
  <si>
    <t>Colli_Albani</t>
  </si>
  <si>
    <t>Alpi_Giulie</t>
  </si>
  <si>
    <t>Etna</t>
  </si>
  <si>
    <t>Promontorio_del_Gargano</t>
  </si>
  <si>
    <t>Costa_calabra_occidentale</t>
  </si>
  <si>
    <t>-23.01</t>
  </si>
  <si>
    <t>Mw:7.9</t>
  </si>
  <si>
    <t>Tonga Islands region</t>
  </si>
  <si>
    <t>Ml:3.6</t>
  </si>
  <si>
    <t>Mar_di_Sicilia</t>
  </si>
  <si>
    <t>Penisola_Salentina</t>
  </si>
  <si>
    <t>Ml:2.9</t>
  </si>
  <si>
    <t>Mar_Ionio</t>
  </si>
  <si>
    <t>Ml:1.3</t>
  </si>
  <si>
    <t>Sannio</t>
  </si>
  <si>
    <t>Mb:6.5</t>
  </si>
  <si>
    <t>North of Svalbard</t>
  </si>
  <si>
    <t>Casentino</t>
  </si>
  <si>
    <t>Monti_Sabini</t>
  </si>
  <si>
    <t>Ml:2.1</t>
  </si>
  <si>
    <t>Monti_del_Matese</t>
  </si>
  <si>
    <t>Valle_del_Crati</t>
  </si>
  <si>
    <t>Ml:1.9</t>
  </si>
  <si>
    <t>Pianura_veneta</t>
  </si>
  <si>
    <t>Val_di_Taro</t>
  </si>
  <si>
    <t>Golfi_di_Patti_e_di_Milazzo</t>
  </si>
  <si>
    <t>Vallo_di_Diano</t>
  </si>
  <si>
    <t>Colfiorito-Nocera_Umbra</t>
  </si>
  <si>
    <t>Alpi_Carniche</t>
  </si>
  <si>
    <t>42.98</t>
  </si>
  <si>
    <t>Zona_Ascoli_Piceno</t>
  </si>
  <si>
    <t>Monti_Ernici-Simbruini</t>
  </si>
  <si>
    <t>Riviera_di_levante</t>
  </si>
  <si>
    <t>Monte_Alpi-Sirino</t>
  </si>
  <si>
    <t>Mw:7</t>
  </si>
  <si>
    <t>Kermadec Islands region</t>
  </si>
  <si>
    <t>Mw:5.3</t>
  </si>
  <si>
    <t>Ionian Sea</t>
  </si>
  <si>
    <t>Alta_Val_Tiberina</t>
  </si>
  <si>
    <t>Costa_siciliana_settetrionale</t>
  </si>
  <si>
    <t>126.79</t>
  </si>
  <si>
    <t>Mw:7.5</t>
  </si>
  <si>
    <t>Talaud Islands, Indonesia</t>
  </si>
  <si>
    <t>Prealpi_lombarde</t>
  </si>
  <si>
    <t>France</t>
  </si>
  <si>
    <t>37.71</t>
  </si>
  <si>
    <t>Madonie</t>
  </si>
  <si>
    <t>Piana_del_Volturno</t>
  </si>
  <si>
    <t>40.99</t>
  </si>
  <si>
    <t>Tirreno_centrale</t>
  </si>
  <si>
    <t>Ml:3.65</t>
  </si>
  <si>
    <t>Irpinia</t>
  </si>
  <si>
    <t>Valle_del_Topino</t>
  </si>
  <si>
    <t>Ml:1.4</t>
  </si>
  <si>
    <t>Garfagnana</t>
  </si>
  <si>
    <t>Mar_Ligure</t>
  </si>
  <si>
    <t>Mb:4.8</t>
  </si>
  <si>
    <t>Greece</t>
  </si>
  <si>
    <t>Roma</t>
  </si>
  <si>
    <t>Costa_calabra_meridionale</t>
  </si>
  <si>
    <t>-1.6</t>
  </si>
  <si>
    <t>Appennino_maceratese</t>
  </si>
  <si>
    <t>Switzerland</t>
  </si>
  <si>
    <t>-22.6</t>
  </si>
  <si>
    <t>170.88</t>
  </si>
  <si>
    <t>Mw:6.8</t>
  </si>
  <si>
    <t>Southeast of Loyalty Islands</t>
  </si>
  <si>
    <t>-177.95</t>
  </si>
  <si>
    <t>Mb:6.7</t>
  </si>
  <si>
    <t>Kermadec Islands, New Zealand</t>
  </si>
  <si>
    <t>Mw:7.3</t>
  </si>
  <si>
    <t>East of Kuril Islands, Russia</t>
  </si>
  <si>
    <t>Tirreno_meridionale_B</t>
  </si>
  <si>
    <t>Frignano</t>
  </si>
  <si>
    <t>-22.4</t>
  </si>
  <si>
    <t>Mb:6.1</t>
  </si>
  <si>
    <t>Costa Rica</t>
  </si>
  <si>
    <t>Ml:5</t>
  </si>
  <si>
    <t>Albania</t>
  </si>
  <si>
    <t>Appennino_ligure</t>
  </si>
  <si>
    <t>Capo_Vaticano</t>
  </si>
  <si>
    <t>Ml:4.4</t>
  </si>
  <si>
    <t>Germany</t>
  </si>
  <si>
    <t>-0.714</t>
  </si>
  <si>
    <t>Irian Jaya, Indonesia, region</t>
  </si>
  <si>
    <t>70.78</t>
  </si>
  <si>
    <t>Mb:6.2</t>
  </si>
  <si>
    <t>Hindu Kush, Afghanistan, region</t>
  </si>
  <si>
    <t>-0.51</t>
  </si>
  <si>
    <t>Mw:7.6</t>
  </si>
  <si>
    <t>Monti_Reatini</t>
  </si>
  <si>
    <t>Piana_di_Catania</t>
  </si>
  <si>
    <t>43.99</t>
  </si>
  <si>
    <t>Montefeltro</t>
  </si>
  <si>
    <t>%</t>
  </si>
  <si>
    <t>MESE DI MARZO 2009</t>
  </si>
  <si>
    <t>MESE DI APRILE 2009</t>
  </si>
  <si>
    <t>http://cnt.rm.ingv.it/~earthquake/index_web_cnt.php</t>
  </si>
  <si>
    <t>Mag Altre Zone</t>
  </si>
  <si>
    <t>Mag Aquilano</t>
  </si>
  <si>
    <t>Mag Totale</t>
  </si>
  <si>
    <t>M a  g</t>
  </si>
  <si>
    <t>MESE DI FEBBRAIO 2010</t>
  </si>
  <si>
    <t>MESE DI GENNAIO 2010</t>
  </si>
  <si>
    <t>N° Eventi Aquilano</t>
  </si>
  <si>
    <t>Totale Eventi Aprile Aquilano</t>
  </si>
  <si>
    <t>Totale Eventi Marzo Aquilano</t>
  </si>
  <si>
    <t>Totale Eventi Febbraio Aquilano</t>
  </si>
  <si>
    <t>Totale Eventi Gennaio Aquilano</t>
  </si>
  <si>
    <t>TOTALE GENERALE AQUILANO Gennaio-Aprile Mag</t>
  </si>
  <si>
    <t>TOTALE GENERALE EVENTI AQUILANO Gennaio-Aprile</t>
  </si>
  <si>
    <t>Monti_della_Laga</t>
  </si>
  <si>
    <t>Ml:4.2</t>
  </si>
  <si>
    <t>Ml:5.1</t>
  </si>
  <si>
    <t>Ml:4.3</t>
  </si>
  <si>
    <t>Valle_dell'Aterno</t>
  </si>
  <si>
    <t>La_Sila</t>
  </si>
  <si>
    <t>Ml:5.3</t>
  </si>
  <si>
    <t>Ml:4.7</t>
  </si>
  <si>
    <t>Ml:4.8</t>
  </si>
  <si>
    <t>EVENTO DISASTROSO</t>
  </si>
  <si>
    <t>Scosse Aquilano 28 Mar - 6 Apr</t>
  </si>
  <si>
    <t>Totale scosse 28 Mar -   6 Apr</t>
  </si>
  <si>
    <t>% Scosse Aquilano 28 Mar -   6 aPR</t>
  </si>
  <si>
    <t>Giu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</si>
</sst>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21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20" fontId="0" fillId="0" borderId="1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46" fontId="0" fillId="0" borderId="1" xfId="0" applyNumberFormat="1" applyBorder="1" applyAlignment="1">
      <alignment wrapText="1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/>
    </xf>
    <xf numFmtId="0" fontId="0" fillId="2" borderId="2" xfId="0" applyFill="1" applyBorder="1" applyAlignment="1">
      <alignment wrapText="1"/>
    </xf>
    <xf numFmtId="0" fontId="0" fillId="2" borderId="1" xfId="0" applyFill="1" applyBorder="1" applyAlignment="1">
      <alignment wrapText="1"/>
    </xf>
    <xf numFmtId="14" fontId="0" fillId="2" borderId="1" xfId="0" applyNumberFormat="1" applyFill="1" applyBorder="1" applyAlignment="1">
      <alignment wrapText="1"/>
    </xf>
    <xf numFmtId="21" fontId="0" fillId="2" borderId="1" xfId="0" applyNumberFormat="1" applyFill="1" applyBorder="1" applyAlignment="1">
      <alignment wrapText="1"/>
    </xf>
    <xf numFmtId="3" fontId="0" fillId="2" borderId="1" xfId="0" applyNumberFormat="1" applyFill="1" applyBorder="1" applyAlignment="1">
      <alignment wrapText="1"/>
    </xf>
    <xf numFmtId="20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/>
    </xf>
    <xf numFmtId="46" fontId="0" fillId="2" borderId="1" xfId="0" applyNumberFormat="1" applyFill="1" applyBorder="1" applyAlignment="1">
      <alignment wrapText="1"/>
    </xf>
    <xf numFmtId="168" fontId="0" fillId="0" borderId="1" xfId="0" applyNumberFormat="1" applyBorder="1" applyAlignment="1">
      <alignment wrapText="1"/>
    </xf>
    <xf numFmtId="0" fontId="0" fillId="0" borderId="1" xfId="0" applyBorder="1" applyAlignment="1">
      <alignment horizontal="right" wrapText="1"/>
    </xf>
    <xf numFmtId="22" fontId="0" fillId="0" borderId="1" xfId="0" applyNumberForma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46" fontId="2" fillId="0" borderId="1" xfId="0" applyNumberFormat="1" applyFont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/>
    </xf>
    <xf numFmtId="1" fontId="3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69" fontId="0" fillId="0" borderId="5" xfId="0" applyNumberFormat="1" applyBorder="1" applyAlignment="1">
      <alignment/>
    </xf>
    <xf numFmtId="1" fontId="0" fillId="0" borderId="5" xfId="0" applyNumberFormat="1" applyBorder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2" fillId="2" borderId="5" xfId="0" applyFont="1" applyFill="1" applyBorder="1" applyAlignment="1">
      <alignment/>
    </xf>
    <xf numFmtId="169" fontId="0" fillId="2" borderId="5" xfId="0" applyNumberFormat="1" applyFill="1" applyBorder="1" applyAlignment="1">
      <alignment/>
    </xf>
    <xf numFmtId="0" fontId="0" fillId="2" borderId="1" xfId="0" applyFill="1" applyBorder="1" applyAlignment="1">
      <alignment horizontal="right"/>
    </xf>
    <xf numFmtId="0" fontId="0" fillId="2" borderId="9" xfId="0" applyFill="1" applyBorder="1" applyAlignment="1">
      <alignment/>
    </xf>
    <xf numFmtId="0" fontId="0" fillId="2" borderId="9" xfId="0" applyFill="1" applyBorder="1" applyAlignment="1">
      <alignment horizontal="right"/>
    </xf>
    <xf numFmtId="2" fontId="0" fillId="2" borderId="9" xfId="0" applyNumberFormat="1" applyFill="1" applyBorder="1" applyAlignment="1">
      <alignment/>
    </xf>
    <xf numFmtId="1" fontId="1" fillId="0" borderId="9" xfId="0" applyNumberFormat="1" applyFont="1" applyBorder="1" applyAlignment="1">
      <alignment horizontal="center"/>
    </xf>
    <xf numFmtId="169" fontId="0" fillId="0" borderId="9" xfId="0" applyNumberFormat="1" applyBorder="1" applyAlignment="1">
      <alignment/>
    </xf>
    <xf numFmtId="0" fontId="0" fillId="2" borderId="12" xfId="0" applyFill="1" applyBorder="1" applyAlignment="1">
      <alignment/>
    </xf>
    <xf numFmtId="0" fontId="0" fillId="2" borderId="12" xfId="0" applyFill="1" applyBorder="1" applyAlignment="1">
      <alignment horizontal="right"/>
    </xf>
    <xf numFmtId="1" fontId="0" fillId="2" borderId="12" xfId="0" applyNumberFormat="1" applyFill="1" applyBorder="1" applyAlignment="1">
      <alignment/>
    </xf>
    <xf numFmtId="1" fontId="0" fillId="0" borderId="12" xfId="0" applyNumberFormat="1" applyBorder="1" applyAlignment="1">
      <alignment/>
    </xf>
    <xf numFmtId="0" fontId="0" fillId="3" borderId="2" xfId="0" applyFill="1" applyBorder="1" applyAlignment="1">
      <alignment wrapText="1"/>
    </xf>
    <xf numFmtId="0" fontId="0" fillId="3" borderId="1" xfId="0" applyFill="1" applyBorder="1" applyAlignment="1">
      <alignment wrapText="1"/>
    </xf>
    <xf numFmtId="14" fontId="0" fillId="3" borderId="1" xfId="0" applyNumberFormat="1" applyFill="1" applyBorder="1" applyAlignment="1">
      <alignment wrapText="1"/>
    </xf>
    <xf numFmtId="21" fontId="0" fillId="3" borderId="1" xfId="0" applyNumberFormat="1" applyFill="1" applyBorder="1" applyAlignment="1">
      <alignment wrapText="1"/>
    </xf>
    <xf numFmtId="3" fontId="0" fillId="3" borderId="1" xfId="0" applyNumberFormat="1" applyFill="1" applyBorder="1" applyAlignment="1">
      <alignment wrapText="1"/>
    </xf>
    <xf numFmtId="20" fontId="0" fillId="3" borderId="1" xfId="0" applyNumberFormat="1" applyFill="1" applyBorder="1" applyAlignment="1">
      <alignment wrapText="1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/>
    </xf>
    <xf numFmtId="168" fontId="0" fillId="3" borderId="1" xfId="0" applyNumberForma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1" xfId="0" applyFill="1" applyBorder="1" applyAlignment="1">
      <alignment wrapText="1"/>
    </xf>
    <xf numFmtId="14" fontId="0" fillId="4" borderId="1" xfId="0" applyNumberFormat="1" applyFill="1" applyBorder="1" applyAlignment="1">
      <alignment wrapText="1"/>
    </xf>
    <xf numFmtId="21" fontId="0" fillId="4" borderId="1" xfId="0" applyNumberFormat="1" applyFill="1" applyBorder="1" applyAlignment="1">
      <alignment wrapText="1"/>
    </xf>
    <xf numFmtId="3" fontId="0" fillId="4" borderId="1" xfId="0" applyNumberFormat="1" applyFill="1" applyBorder="1" applyAlignment="1">
      <alignment wrapText="1"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/>
    </xf>
    <xf numFmtId="46" fontId="0" fillId="4" borderId="1" xfId="0" applyNumberFormat="1" applyFill="1" applyBorder="1" applyAlignment="1">
      <alignment wrapText="1"/>
    </xf>
    <xf numFmtId="20" fontId="0" fillId="4" borderId="1" xfId="0" applyNumberFormat="1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0" fillId="5" borderId="1" xfId="0" applyFill="1" applyBorder="1" applyAlignment="1">
      <alignment wrapText="1"/>
    </xf>
    <xf numFmtId="14" fontId="0" fillId="5" borderId="1" xfId="0" applyNumberFormat="1" applyFill="1" applyBorder="1" applyAlignment="1">
      <alignment wrapText="1"/>
    </xf>
    <xf numFmtId="21" fontId="0" fillId="5" borderId="1" xfId="0" applyNumberFormat="1" applyFill="1" applyBorder="1" applyAlignment="1">
      <alignment wrapText="1"/>
    </xf>
    <xf numFmtId="3" fontId="0" fillId="5" borderId="1" xfId="0" applyNumberFormat="1" applyFill="1" applyBorder="1" applyAlignment="1">
      <alignment wrapText="1"/>
    </xf>
    <xf numFmtId="46" fontId="0" fillId="5" borderId="1" xfId="0" applyNumberFormat="1" applyFill="1" applyBorder="1" applyAlignment="1">
      <alignment wrapText="1"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/>
    </xf>
    <xf numFmtId="20" fontId="0" fillId="5" borderId="1" xfId="0" applyNumberFormat="1" applyFill="1" applyBorder="1" applyAlignment="1">
      <alignment wrapText="1"/>
    </xf>
    <xf numFmtId="0" fontId="0" fillId="6" borderId="2" xfId="0" applyFill="1" applyBorder="1" applyAlignment="1">
      <alignment wrapText="1"/>
    </xf>
    <xf numFmtId="0" fontId="0" fillId="6" borderId="1" xfId="0" applyFill="1" applyBorder="1" applyAlignment="1">
      <alignment wrapText="1"/>
    </xf>
    <xf numFmtId="14" fontId="0" fillId="6" borderId="1" xfId="0" applyNumberFormat="1" applyFill="1" applyBorder="1" applyAlignment="1">
      <alignment wrapText="1"/>
    </xf>
    <xf numFmtId="21" fontId="0" fillId="6" borderId="1" xfId="0" applyNumberFormat="1" applyFill="1" applyBorder="1" applyAlignment="1">
      <alignment wrapText="1"/>
    </xf>
    <xf numFmtId="3" fontId="0" fillId="6" borderId="1" xfId="0" applyNumberFormat="1" applyFill="1" applyBorder="1" applyAlignment="1">
      <alignment wrapText="1"/>
    </xf>
    <xf numFmtId="20" fontId="0" fillId="6" borderId="1" xfId="0" applyNumberFormat="1" applyFill="1" applyBorder="1" applyAlignment="1">
      <alignment wrapText="1"/>
    </xf>
    <xf numFmtId="0" fontId="0" fillId="6" borderId="1" xfId="0" applyFill="1" applyBorder="1" applyAlignment="1">
      <alignment/>
    </xf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/>
    </xf>
    <xf numFmtId="46" fontId="2" fillId="6" borderId="1" xfId="0" applyNumberFormat="1" applyFont="1" applyFill="1" applyBorder="1" applyAlignment="1">
      <alignment wrapText="1"/>
    </xf>
    <xf numFmtId="0" fontId="0" fillId="7" borderId="2" xfId="0" applyFill="1" applyBorder="1" applyAlignment="1">
      <alignment wrapText="1"/>
    </xf>
    <xf numFmtId="0" fontId="0" fillId="7" borderId="1" xfId="0" applyFill="1" applyBorder="1" applyAlignment="1">
      <alignment wrapText="1"/>
    </xf>
    <xf numFmtId="14" fontId="0" fillId="7" borderId="1" xfId="0" applyNumberFormat="1" applyFill="1" applyBorder="1" applyAlignment="1">
      <alignment wrapText="1"/>
    </xf>
    <xf numFmtId="21" fontId="0" fillId="7" borderId="1" xfId="0" applyNumberFormat="1" applyFill="1" applyBorder="1" applyAlignment="1">
      <alignment wrapText="1"/>
    </xf>
    <xf numFmtId="3" fontId="0" fillId="7" borderId="1" xfId="0" applyNumberFormat="1" applyFill="1" applyBorder="1" applyAlignment="1">
      <alignment wrapText="1"/>
    </xf>
    <xf numFmtId="20" fontId="0" fillId="7" borderId="1" xfId="0" applyNumberFormat="1" applyFill="1" applyBorder="1" applyAlignment="1">
      <alignment wrapText="1"/>
    </xf>
    <xf numFmtId="0" fontId="0" fillId="7" borderId="1" xfId="0" applyFill="1" applyBorder="1" applyAlignment="1">
      <alignment/>
    </xf>
    <xf numFmtId="0" fontId="0" fillId="7" borderId="1" xfId="0" applyFill="1" applyBorder="1" applyAlignment="1">
      <alignment horizontal="center"/>
    </xf>
    <xf numFmtId="0" fontId="0" fillId="7" borderId="3" xfId="0" applyFill="1" applyBorder="1" applyAlignment="1">
      <alignment/>
    </xf>
    <xf numFmtId="0" fontId="0" fillId="8" borderId="2" xfId="0" applyFill="1" applyBorder="1" applyAlignment="1">
      <alignment wrapText="1"/>
    </xf>
    <xf numFmtId="0" fontId="0" fillId="8" borderId="1" xfId="0" applyFill="1" applyBorder="1" applyAlignment="1">
      <alignment wrapText="1"/>
    </xf>
    <xf numFmtId="14" fontId="0" fillId="8" borderId="1" xfId="0" applyNumberFormat="1" applyFill="1" applyBorder="1" applyAlignment="1">
      <alignment wrapText="1"/>
    </xf>
    <xf numFmtId="21" fontId="0" fillId="8" borderId="1" xfId="0" applyNumberFormat="1" applyFill="1" applyBorder="1" applyAlignment="1">
      <alignment wrapText="1"/>
    </xf>
    <xf numFmtId="3" fontId="0" fillId="8" borderId="1" xfId="0" applyNumberFormat="1" applyFill="1" applyBorder="1" applyAlignment="1">
      <alignment wrapText="1"/>
    </xf>
    <xf numFmtId="0" fontId="0" fillId="8" borderId="1" xfId="0" applyFill="1" applyBorder="1" applyAlignment="1">
      <alignment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/>
    </xf>
    <xf numFmtId="20" fontId="0" fillId="8" borderId="1" xfId="0" applyNumberFormat="1" applyFill="1" applyBorder="1" applyAlignment="1">
      <alignment wrapText="1"/>
    </xf>
    <xf numFmtId="0" fontId="0" fillId="9" borderId="0" xfId="0" applyFill="1" applyAlignment="1">
      <alignment/>
    </xf>
    <xf numFmtId="0" fontId="0" fillId="0" borderId="1" xfId="0" applyBorder="1" applyAlignment="1">
      <alignment horizontal="center" vertical="center" wrapText="1"/>
    </xf>
    <xf numFmtId="0" fontId="0" fillId="10" borderId="2" xfId="0" applyFill="1" applyBorder="1" applyAlignment="1">
      <alignment wrapText="1"/>
    </xf>
    <xf numFmtId="0" fontId="0" fillId="10" borderId="1" xfId="0" applyFill="1" applyBorder="1" applyAlignment="1">
      <alignment wrapText="1"/>
    </xf>
    <xf numFmtId="14" fontId="0" fillId="10" borderId="1" xfId="0" applyNumberFormat="1" applyFill="1" applyBorder="1" applyAlignment="1">
      <alignment wrapText="1"/>
    </xf>
    <xf numFmtId="21" fontId="0" fillId="10" borderId="1" xfId="0" applyNumberFormat="1" applyFill="1" applyBorder="1" applyAlignment="1">
      <alignment wrapText="1"/>
    </xf>
    <xf numFmtId="3" fontId="0" fillId="10" borderId="1" xfId="0" applyNumberFormat="1" applyFill="1" applyBorder="1" applyAlignment="1">
      <alignment wrapText="1"/>
    </xf>
    <xf numFmtId="20" fontId="0" fillId="10" borderId="1" xfId="0" applyNumberFormat="1" applyFill="1" applyBorder="1" applyAlignment="1">
      <alignment wrapText="1"/>
    </xf>
    <xf numFmtId="0" fontId="0" fillId="10" borderId="1" xfId="0" applyFill="1" applyBorder="1" applyAlignment="1">
      <alignment horizontal="center" vertical="center" wrapText="1"/>
    </xf>
    <xf numFmtId="0" fontId="0" fillId="10" borderId="3" xfId="0" applyFill="1" applyBorder="1" applyAlignment="1">
      <alignment/>
    </xf>
    <xf numFmtId="46" fontId="0" fillId="10" borderId="1" xfId="0" applyNumberFormat="1" applyFill="1" applyBorder="1" applyAlignment="1">
      <alignment wrapText="1"/>
    </xf>
    <xf numFmtId="0" fontId="0" fillId="9" borderId="2" xfId="0" applyFill="1" applyBorder="1" applyAlignment="1">
      <alignment wrapText="1"/>
    </xf>
    <xf numFmtId="0" fontId="0" fillId="9" borderId="1" xfId="0" applyFill="1" applyBorder="1" applyAlignment="1">
      <alignment wrapText="1"/>
    </xf>
    <xf numFmtId="14" fontId="0" fillId="9" borderId="1" xfId="0" applyNumberFormat="1" applyFill="1" applyBorder="1" applyAlignment="1">
      <alignment wrapText="1"/>
    </xf>
    <xf numFmtId="21" fontId="0" fillId="9" borderId="1" xfId="0" applyNumberFormat="1" applyFill="1" applyBorder="1" applyAlignment="1">
      <alignment wrapText="1"/>
    </xf>
    <xf numFmtId="3" fontId="0" fillId="9" borderId="1" xfId="0" applyNumberFormat="1" applyFill="1" applyBorder="1" applyAlignment="1">
      <alignment wrapText="1"/>
    </xf>
    <xf numFmtId="20" fontId="0" fillId="9" borderId="1" xfId="0" applyNumberFormat="1" applyFill="1" applyBorder="1" applyAlignment="1">
      <alignment wrapText="1"/>
    </xf>
    <xf numFmtId="0" fontId="0" fillId="9" borderId="1" xfId="0" applyFill="1" applyBorder="1" applyAlignment="1">
      <alignment horizontal="center" vertical="center" wrapText="1"/>
    </xf>
    <xf numFmtId="0" fontId="0" fillId="9" borderId="3" xfId="0" applyFill="1" applyBorder="1" applyAlignment="1">
      <alignment/>
    </xf>
    <xf numFmtId="0" fontId="0" fillId="10" borderId="1" xfId="0" applyFill="1" applyBorder="1" applyAlignment="1">
      <alignment/>
    </xf>
    <xf numFmtId="0" fontId="0" fillId="10" borderId="1" xfId="0" applyFill="1" applyBorder="1" applyAlignment="1">
      <alignment horizontal="center"/>
    </xf>
    <xf numFmtId="0" fontId="2" fillId="10" borderId="5" xfId="0" applyFont="1" applyFill="1" applyBorder="1" applyAlignment="1">
      <alignment/>
    </xf>
    <xf numFmtId="0" fontId="1" fillId="0" borderId="0" xfId="0" applyFont="1" applyAlignment="1">
      <alignment/>
    </xf>
    <xf numFmtId="0" fontId="0" fillId="10" borderId="17" xfId="0" applyFill="1" applyBorder="1" applyAlignment="1">
      <alignment wrapText="1"/>
    </xf>
    <xf numFmtId="0" fontId="0" fillId="10" borderId="18" xfId="0" applyFill="1" applyBorder="1" applyAlignment="1">
      <alignment wrapText="1"/>
    </xf>
    <xf numFmtId="14" fontId="0" fillId="10" borderId="18" xfId="0" applyNumberFormat="1" applyFill="1" applyBorder="1" applyAlignment="1">
      <alignment wrapText="1"/>
    </xf>
    <xf numFmtId="21" fontId="0" fillId="10" borderId="18" xfId="0" applyNumberFormat="1" applyFill="1" applyBorder="1" applyAlignment="1">
      <alignment wrapText="1"/>
    </xf>
    <xf numFmtId="3" fontId="0" fillId="10" borderId="18" xfId="0" applyNumberFormat="1" applyFill="1" applyBorder="1" applyAlignment="1">
      <alignment wrapText="1"/>
    </xf>
    <xf numFmtId="20" fontId="0" fillId="10" borderId="18" xfId="0" applyNumberFormat="1" applyFill="1" applyBorder="1" applyAlignment="1">
      <alignment wrapText="1"/>
    </xf>
    <xf numFmtId="0" fontId="0" fillId="10" borderId="18" xfId="0" applyFill="1" applyBorder="1" applyAlignment="1">
      <alignment horizontal="center"/>
    </xf>
    <xf numFmtId="0" fontId="0" fillId="10" borderId="18" xfId="0" applyFill="1" applyBorder="1" applyAlignment="1">
      <alignment/>
    </xf>
    <xf numFmtId="0" fontId="0" fillId="10" borderId="7" xfId="0" applyFill="1" applyBorder="1" applyAlignment="1">
      <alignment/>
    </xf>
    <xf numFmtId="1" fontId="3" fillId="10" borderId="5" xfId="0" applyNumberFormat="1" applyFont="1" applyFill="1" applyBorder="1" applyAlignment="1">
      <alignment horizontal="center"/>
    </xf>
    <xf numFmtId="2" fontId="2" fillId="10" borderId="5" xfId="0" applyNumberFormat="1" applyFont="1" applyFill="1" applyBorder="1" applyAlignment="1">
      <alignment/>
    </xf>
    <xf numFmtId="0" fontId="0" fillId="10" borderId="6" xfId="0" applyFill="1" applyBorder="1" applyAlignment="1">
      <alignment/>
    </xf>
    <xf numFmtId="0" fontId="0" fillId="7" borderId="19" xfId="0" applyFill="1" applyBorder="1" applyAlignment="1">
      <alignment/>
    </xf>
    <xf numFmtId="0" fontId="0" fillId="2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2" borderId="21" xfId="0" applyFill="1" applyBorder="1" applyAlignment="1">
      <alignment horizontal="center" wrapText="1"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2" fontId="0" fillId="0" borderId="24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2" fontId="0" fillId="0" borderId="25" xfId="0" applyNumberFormat="1" applyBorder="1" applyAlignment="1">
      <alignment/>
    </xf>
    <xf numFmtId="2" fontId="0" fillId="2" borderId="22" xfId="0" applyNumberFormat="1" applyFill="1" applyBorder="1" applyAlignment="1">
      <alignment/>
    </xf>
    <xf numFmtId="0" fontId="0" fillId="0" borderId="21" xfId="0" applyBorder="1" applyAlignment="1">
      <alignment horizontal="center" wrapText="1"/>
    </xf>
    <xf numFmtId="0" fontId="0" fillId="2" borderId="26" xfId="0" applyFill="1" applyBorder="1" applyAlignment="1">
      <alignment/>
    </xf>
    <xf numFmtId="0" fontId="0" fillId="0" borderId="27" xfId="0" applyBorder="1" applyAlignment="1">
      <alignment/>
    </xf>
    <xf numFmtId="0" fontId="0" fillId="2" borderId="26" xfId="0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2"/>
  <sheetViews>
    <sheetView tabSelected="1" workbookViewId="0" topLeftCell="A1">
      <selection activeCell="R86" sqref="R86"/>
    </sheetView>
  </sheetViews>
  <sheetFormatPr defaultColWidth="9.140625" defaultRowHeight="12.75"/>
  <cols>
    <col min="1" max="1" width="10.7109375" style="0" customWidth="1"/>
    <col min="2" max="2" width="3.7109375" style="0" customWidth="1"/>
    <col min="3" max="3" width="10.7109375" style="0" customWidth="1"/>
    <col min="4" max="5" width="8.7109375" style="0" customWidth="1"/>
    <col min="6" max="6" width="7.7109375" style="0" customWidth="1"/>
    <col min="7" max="7" width="8.7109375" style="0" customWidth="1"/>
    <col min="8" max="8" width="7.7109375" style="0" customWidth="1"/>
    <col min="9" max="9" width="5.7109375" style="0" customWidth="1"/>
    <col min="10" max="10" width="9.7109375" style="0" customWidth="1"/>
    <col min="11" max="11" width="3.7109375" style="0" customWidth="1"/>
    <col min="12" max="14" width="4.7109375" style="0" customWidth="1"/>
    <col min="15" max="15" width="2.7109375" style="0" customWidth="1"/>
    <col min="16" max="16" width="12.00390625" style="0" bestFit="1" customWidth="1"/>
  </cols>
  <sheetData>
    <row r="1" spans="1:15" ht="16.5" thickBot="1">
      <c r="A1" s="191" t="s">
        <v>141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3"/>
      <c r="M1" s="193"/>
      <c r="N1" s="193"/>
      <c r="O1" s="194"/>
    </row>
    <row r="2" spans="1:15" ht="12.75">
      <c r="A2" s="181" t="s">
        <v>140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3"/>
      <c r="M2" s="183"/>
      <c r="N2" s="183"/>
      <c r="O2" s="184"/>
    </row>
    <row r="3" spans="1:15" ht="63.75">
      <c r="A3" s="29" t="s">
        <v>0</v>
      </c>
      <c r="B3" s="30" t="s">
        <v>1</v>
      </c>
      <c r="C3" s="30" t="s">
        <v>2</v>
      </c>
      <c r="D3" s="30" t="s">
        <v>3</v>
      </c>
      <c r="E3" s="30" t="s">
        <v>4</v>
      </c>
      <c r="F3" s="30" t="s">
        <v>5</v>
      </c>
      <c r="G3" s="30" t="s">
        <v>6</v>
      </c>
      <c r="H3" s="30" t="s">
        <v>7</v>
      </c>
      <c r="I3" s="49" t="s">
        <v>148</v>
      </c>
      <c r="J3" s="30" t="s">
        <v>8</v>
      </c>
      <c r="K3" s="31" t="s">
        <v>145</v>
      </c>
      <c r="L3" s="32" t="s">
        <v>144</v>
      </c>
      <c r="M3" s="32" t="s">
        <v>143</v>
      </c>
      <c r="N3" s="32" t="s">
        <v>142</v>
      </c>
      <c r="O3" s="33" t="s">
        <v>138</v>
      </c>
    </row>
    <row r="4" spans="1:15" ht="12.75">
      <c r="A4" s="6">
        <v>2206543700</v>
      </c>
      <c r="B4" s="1">
        <v>1</v>
      </c>
      <c r="C4" s="2">
        <v>39912</v>
      </c>
      <c r="D4" s="3">
        <v>0.3137037037037037</v>
      </c>
      <c r="E4" s="4">
        <v>44247</v>
      </c>
      <c r="F4" s="11">
        <v>0.5243055555555556</v>
      </c>
      <c r="G4" s="8">
        <v>1.1298611111111112</v>
      </c>
      <c r="H4" s="1" t="s">
        <v>13</v>
      </c>
      <c r="I4" s="1">
        <v>0</v>
      </c>
      <c r="J4" s="1" t="s">
        <v>24</v>
      </c>
      <c r="K4" s="128">
        <v>2.7</v>
      </c>
      <c r="L4" s="22">
        <f aca="true" t="shared" si="0" ref="L4:L37">K4</f>
        <v>2.7</v>
      </c>
      <c r="M4" s="10">
        <f>I4*K4</f>
        <v>0</v>
      </c>
      <c r="N4" s="10">
        <f>K4-M4</f>
        <v>2.7</v>
      </c>
      <c r="O4" s="7"/>
    </row>
    <row r="5" spans="1:15" ht="25.5">
      <c r="A5" s="6">
        <v>2206542030</v>
      </c>
      <c r="B5" s="1">
        <v>1</v>
      </c>
      <c r="C5" s="2">
        <v>39912</v>
      </c>
      <c r="D5" s="3">
        <v>0.19663194444444443</v>
      </c>
      <c r="E5" s="4">
        <v>42506</v>
      </c>
      <c r="F5" s="4">
        <v>13366</v>
      </c>
      <c r="G5" s="5">
        <v>0.3763888888888889</v>
      </c>
      <c r="H5" s="1" t="s">
        <v>11</v>
      </c>
      <c r="I5" s="1">
        <v>0</v>
      </c>
      <c r="J5" s="1" t="s">
        <v>10</v>
      </c>
      <c r="K5" s="10">
        <v>3.7</v>
      </c>
      <c r="L5" s="22">
        <f t="shared" si="0"/>
        <v>3.7</v>
      </c>
      <c r="M5" s="10">
        <f>I5*K5</f>
        <v>0</v>
      </c>
      <c r="N5" s="10">
        <f>K5-M5</f>
        <v>3.7</v>
      </c>
      <c r="O5" s="7"/>
    </row>
    <row r="6" spans="1:15" ht="25.5">
      <c r="A6" s="6">
        <v>2206541910</v>
      </c>
      <c r="B6" s="1">
        <v>1</v>
      </c>
      <c r="C6" s="2">
        <v>39912</v>
      </c>
      <c r="D6" s="3">
        <v>0.18939814814814815</v>
      </c>
      <c r="E6" s="4">
        <v>42445</v>
      </c>
      <c r="F6" s="5">
        <v>0.5708333333333333</v>
      </c>
      <c r="G6" s="5">
        <v>0.3340277777777778</v>
      </c>
      <c r="H6" s="1" t="s">
        <v>37</v>
      </c>
      <c r="I6" s="1">
        <v>0</v>
      </c>
      <c r="J6" s="1" t="s">
        <v>10</v>
      </c>
      <c r="K6" s="10">
        <v>4</v>
      </c>
      <c r="L6" s="22">
        <f t="shared" si="0"/>
        <v>4</v>
      </c>
      <c r="M6" s="10">
        <f aca="true" t="shared" si="1" ref="M6:M21">I6*K6</f>
        <v>0</v>
      </c>
      <c r="N6" s="10">
        <f aca="true" t="shared" si="2" ref="N6:N21">K6-M6</f>
        <v>4</v>
      </c>
      <c r="O6" s="7"/>
    </row>
    <row r="7" spans="1:15" ht="25.5">
      <c r="A7" s="6">
        <v>2206541410</v>
      </c>
      <c r="B7" s="1">
        <v>1</v>
      </c>
      <c r="C7" s="2">
        <v>39912</v>
      </c>
      <c r="D7" s="3">
        <v>0.15410879629629629</v>
      </c>
      <c r="E7" s="8">
        <v>1.7854166666666667</v>
      </c>
      <c r="F7" s="4">
        <v>13332</v>
      </c>
      <c r="G7" s="5">
        <v>0.38055555555555554</v>
      </c>
      <c r="H7" s="1" t="s">
        <v>9</v>
      </c>
      <c r="I7" s="1">
        <v>0</v>
      </c>
      <c r="J7" s="1" t="s">
        <v>155</v>
      </c>
      <c r="K7" s="10">
        <v>3.1</v>
      </c>
      <c r="L7" s="22">
        <f t="shared" si="0"/>
        <v>3.1</v>
      </c>
      <c r="M7" s="10">
        <f t="shared" si="1"/>
        <v>0</v>
      </c>
      <c r="N7" s="10">
        <f t="shared" si="2"/>
        <v>3.1</v>
      </c>
      <c r="O7" s="7"/>
    </row>
    <row r="8" spans="1:15" ht="12.75">
      <c r="A8" s="129">
        <v>2206541141</v>
      </c>
      <c r="B8" s="130">
        <v>1</v>
      </c>
      <c r="C8" s="131">
        <v>39912</v>
      </c>
      <c r="D8" s="132">
        <v>0.13532407407407407</v>
      </c>
      <c r="E8" s="133">
        <v>42338</v>
      </c>
      <c r="F8" s="133">
        <v>13437</v>
      </c>
      <c r="G8" s="134">
        <v>0.75</v>
      </c>
      <c r="H8" s="130" t="s">
        <v>156</v>
      </c>
      <c r="I8" s="130">
        <v>1</v>
      </c>
      <c r="J8" s="130" t="s">
        <v>12</v>
      </c>
      <c r="K8" s="146">
        <v>4.2</v>
      </c>
      <c r="L8" s="147">
        <f t="shared" si="0"/>
        <v>4.2</v>
      </c>
      <c r="M8" s="146">
        <f t="shared" si="1"/>
        <v>4.2</v>
      </c>
      <c r="N8" s="146">
        <f t="shared" si="2"/>
        <v>0</v>
      </c>
      <c r="O8" s="136"/>
    </row>
    <row r="9" spans="1:15" ht="25.5">
      <c r="A9" s="6">
        <v>2206539720</v>
      </c>
      <c r="B9" s="1">
        <v>1</v>
      </c>
      <c r="C9" s="2">
        <v>39912</v>
      </c>
      <c r="D9" s="3">
        <v>0.03679398148148148</v>
      </c>
      <c r="E9" s="4">
        <v>42484</v>
      </c>
      <c r="F9" s="4">
        <v>13343</v>
      </c>
      <c r="G9" s="5">
        <v>0.6277777777777778</v>
      </c>
      <c r="H9" s="1" t="s">
        <v>157</v>
      </c>
      <c r="I9" s="1">
        <v>0</v>
      </c>
      <c r="J9" s="1" t="s">
        <v>10</v>
      </c>
      <c r="K9" s="10">
        <v>5.1</v>
      </c>
      <c r="L9" s="22">
        <f t="shared" si="0"/>
        <v>5.1</v>
      </c>
      <c r="M9" s="10">
        <f t="shared" si="1"/>
        <v>0</v>
      </c>
      <c r="N9" s="10">
        <f t="shared" si="2"/>
        <v>5.1</v>
      </c>
      <c r="O9" s="7"/>
    </row>
    <row r="10" spans="1:15" ht="12.75">
      <c r="A10" s="6">
        <v>2206538780</v>
      </c>
      <c r="B10" s="1">
        <v>1</v>
      </c>
      <c r="C10" s="2">
        <v>39911</v>
      </c>
      <c r="D10" s="3">
        <v>0.9709027777777778</v>
      </c>
      <c r="E10" s="4">
        <v>42391</v>
      </c>
      <c r="F10" s="4">
        <v>13325</v>
      </c>
      <c r="G10" s="5">
        <v>0.4222222222222222</v>
      </c>
      <c r="H10" s="1" t="s">
        <v>15</v>
      </c>
      <c r="I10" s="1">
        <v>0</v>
      </c>
      <c r="J10" s="1" t="s">
        <v>12</v>
      </c>
      <c r="K10" s="10">
        <v>3.3</v>
      </c>
      <c r="L10" s="22">
        <f t="shared" si="0"/>
        <v>3.3</v>
      </c>
      <c r="M10" s="10">
        <f t="shared" si="1"/>
        <v>0</v>
      </c>
      <c r="N10" s="10">
        <f t="shared" si="2"/>
        <v>3.3</v>
      </c>
      <c r="O10" s="7"/>
    </row>
    <row r="11" spans="1:15" ht="25.5">
      <c r="A11" s="6">
        <v>2206538560</v>
      </c>
      <c r="B11" s="1">
        <v>1</v>
      </c>
      <c r="C11" s="2">
        <v>39911</v>
      </c>
      <c r="D11" s="3">
        <v>0.9561342592592593</v>
      </c>
      <c r="E11" s="4">
        <v>42507</v>
      </c>
      <c r="F11" s="4">
        <v>13364</v>
      </c>
      <c r="G11" s="5">
        <v>0.41805555555555557</v>
      </c>
      <c r="H11" s="1" t="s">
        <v>158</v>
      </c>
      <c r="I11" s="1">
        <v>0</v>
      </c>
      <c r="J11" s="1" t="s">
        <v>10</v>
      </c>
      <c r="K11" s="10">
        <v>4.3</v>
      </c>
      <c r="L11" s="22">
        <f t="shared" si="0"/>
        <v>4.3</v>
      </c>
      <c r="M11" s="10">
        <f t="shared" si="1"/>
        <v>0</v>
      </c>
      <c r="N11" s="10">
        <f t="shared" si="2"/>
        <v>4.3</v>
      </c>
      <c r="O11" s="7"/>
    </row>
    <row r="12" spans="1:15" ht="12.75">
      <c r="A12" s="129">
        <v>2206538190</v>
      </c>
      <c r="B12" s="130">
        <v>1</v>
      </c>
      <c r="C12" s="131">
        <v>39911</v>
      </c>
      <c r="D12" s="132">
        <v>0.9305092592592592</v>
      </c>
      <c r="E12" s="133">
        <v>42364</v>
      </c>
      <c r="F12" s="133">
        <v>13395</v>
      </c>
      <c r="G12" s="134">
        <v>0.37777777777777777</v>
      </c>
      <c r="H12" s="130" t="s">
        <v>13</v>
      </c>
      <c r="I12" s="130">
        <v>1</v>
      </c>
      <c r="J12" s="130" t="s">
        <v>12</v>
      </c>
      <c r="K12" s="146">
        <v>2.7</v>
      </c>
      <c r="L12" s="147">
        <f t="shared" si="0"/>
        <v>2.7</v>
      </c>
      <c r="M12" s="146">
        <f t="shared" si="1"/>
        <v>2.7</v>
      </c>
      <c r="N12" s="146">
        <f t="shared" si="2"/>
        <v>0</v>
      </c>
      <c r="O12" s="136"/>
    </row>
    <row r="13" spans="1:15" ht="12.75">
      <c r="A13" s="129">
        <v>2206535580</v>
      </c>
      <c r="B13" s="130">
        <v>1</v>
      </c>
      <c r="C13" s="131">
        <v>39911</v>
      </c>
      <c r="D13" s="132">
        <v>0.7490162037037037</v>
      </c>
      <c r="E13" s="133">
        <v>42364</v>
      </c>
      <c r="F13" s="133">
        <v>13396</v>
      </c>
      <c r="G13" s="134">
        <v>0.33888888888888885</v>
      </c>
      <c r="H13" s="130" t="s">
        <v>16</v>
      </c>
      <c r="I13" s="130">
        <v>1</v>
      </c>
      <c r="J13" s="130" t="s">
        <v>12</v>
      </c>
      <c r="K13" s="146">
        <v>3.2</v>
      </c>
      <c r="L13" s="147">
        <f t="shared" si="0"/>
        <v>3.2</v>
      </c>
      <c r="M13" s="146">
        <f t="shared" si="1"/>
        <v>3.2</v>
      </c>
      <c r="N13" s="146">
        <f t="shared" si="2"/>
        <v>0</v>
      </c>
      <c r="O13" s="136"/>
    </row>
    <row r="14" spans="1:15" ht="12.75">
      <c r="A14" s="129">
        <v>1206531750</v>
      </c>
      <c r="B14" s="130">
        <v>1</v>
      </c>
      <c r="C14" s="131">
        <v>39911</v>
      </c>
      <c r="D14" s="132">
        <v>0.4832986111111111</v>
      </c>
      <c r="E14" s="133">
        <v>42355</v>
      </c>
      <c r="F14" s="133">
        <v>13328</v>
      </c>
      <c r="G14" s="134">
        <v>0.42083333333333334</v>
      </c>
      <c r="H14" s="130" t="s">
        <v>21</v>
      </c>
      <c r="I14" s="130">
        <v>1</v>
      </c>
      <c r="J14" s="130" t="s">
        <v>12</v>
      </c>
      <c r="K14" s="146">
        <v>3.5</v>
      </c>
      <c r="L14" s="147">
        <f t="shared" si="0"/>
        <v>3.5</v>
      </c>
      <c r="M14" s="146">
        <f t="shared" si="1"/>
        <v>3.5</v>
      </c>
      <c r="N14" s="146">
        <f t="shared" si="2"/>
        <v>0</v>
      </c>
      <c r="O14" s="136"/>
    </row>
    <row r="15" spans="1:15" ht="12.75">
      <c r="A15" s="129">
        <v>1206531130</v>
      </c>
      <c r="B15" s="130">
        <v>1</v>
      </c>
      <c r="C15" s="131">
        <v>39911</v>
      </c>
      <c r="D15" s="132">
        <v>0.4403819444444444</v>
      </c>
      <c r="E15" s="133">
        <v>42352</v>
      </c>
      <c r="F15" s="133">
        <v>13381</v>
      </c>
      <c r="G15" s="134">
        <v>0.3763888888888889</v>
      </c>
      <c r="H15" s="130" t="s">
        <v>9</v>
      </c>
      <c r="I15" s="130">
        <v>1</v>
      </c>
      <c r="J15" s="130" t="s">
        <v>12</v>
      </c>
      <c r="K15" s="146">
        <v>3.1</v>
      </c>
      <c r="L15" s="147">
        <f t="shared" si="0"/>
        <v>3.1</v>
      </c>
      <c r="M15" s="146">
        <f t="shared" si="1"/>
        <v>3.1</v>
      </c>
      <c r="N15" s="146">
        <f t="shared" si="2"/>
        <v>0</v>
      </c>
      <c r="O15" s="136"/>
    </row>
    <row r="16" spans="1:15" ht="12.75">
      <c r="A16" s="129">
        <v>2206528390</v>
      </c>
      <c r="B16" s="130">
        <v>1</v>
      </c>
      <c r="C16" s="131">
        <v>39911</v>
      </c>
      <c r="D16" s="132">
        <v>0.25027777777777777</v>
      </c>
      <c r="E16" s="137">
        <v>1.7763888888888888</v>
      </c>
      <c r="F16" s="134">
        <v>0.5666666666666667</v>
      </c>
      <c r="G16" s="134">
        <v>0.38125</v>
      </c>
      <c r="H16" s="130" t="s">
        <v>63</v>
      </c>
      <c r="I16" s="130">
        <v>1</v>
      </c>
      <c r="J16" s="130" t="s">
        <v>12</v>
      </c>
      <c r="K16" s="146">
        <v>2.1</v>
      </c>
      <c r="L16" s="147">
        <f t="shared" si="0"/>
        <v>2.1</v>
      </c>
      <c r="M16" s="146">
        <f t="shared" si="1"/>
        <v>2.1</v>
      </c>
      <c r="N16" s="146">
        <f t="shared" si="2"/>
        <v>0</v>
      </c>
      <c r="O16" s="136"/>
    </row>
    <row r="17" spans="1:15" ht="25.5">
      <c r="A17" s="6">
        <v>2206527470</v>
      </c>
      <c r="B17" s="1">
        <v>1</v>
      </c>
      <c r="C17" s="2">
        <v>39911</v>
      </c>
      <c r="D17" s="3">
        <v>0.1858912037037037</v>
      </c>
      <c r="E17" s="4">
        <v>42305</v>
      </c>
      <c r="F17" s="4">
        <v>13467</v>
      </c>
      <c r="G17" s="5">
        <v>0.4215277777777778</v>
      </c>
      <c r="H17" s="1" t="s">
        <v>11</v>
      </c>
      <c r="I17" s="1">
        <v>0</v>
      </c>
      <c r="J17" s="1" t="s">
        <v>159</v>
      </c>
      <c r="K17" s="10">
        <v>3.7</v>
      </c>
      <c r="L17" s="22">
        <f t="shared" si="0"/>
        <v>3.7</v>
      </c>
      <c r="M17" s="10">
        <f t="shared" si="1"/>
        <v>0</v>
      </c>
      <c r="N17" s="10">
        <f t="shared" si="2"/>
        <v>3.7</v>
      </c>
      <c r="O17" s="7"/>
    </row>
    <row r="18" spans="1:15" ht="12.75">
      <c r="A18" s="129">
        <v>2206526590</v>
      </c>
      <c r="B18" s="130">
        <v>1</v>
      </c>
      <c r="C18" s="131">
        <v>39911</v>
      </c>
      <c r="D18" s="132">
        <v>0.12539351851851852</v>
      </c>
      <c r="E18" s="133">
        <v>42299</v>
      </c>
      <c r="F18" s="133">
        <v>13459</v>
      </c>
      <c r="G18" s="130">
        <v>10</v>
      </c>
      <c r="H18" s="130" t="s">
        <v>21</v>
      </c>
      <c r="I18" s="130">
        <v>1</v>
      </c>
      <c r="J18" s="130" t="s">
        <v>12</v>
      </c>
      <c r="K18" s="146">
        <v>3.5</v>
      </c>
      <c r="L18" s="147">
        <f t="shared" si="0"/>
        <v>3.5</v>
      </c>
      <c r="M18" s="146">
        <f t="shared" si="1"/>
        <v>3.5</v>
      </c>
      <c r="N18" s="146">
        <f t="shared" si="2"/>
        <v>0</v>
      </c>
      <c r="O18" s="136"/>
    </row>
    <row r="19" spans="1:15" ht="25.5">
      <c r="A19" s="6">
        <v>1206524030</v>
      </c>
      <c r="B19" s="1">
        <v>1</v>
      </c>
      <c r="C19" s="2">
        <v>39910</v>
      </c>
      <c r="D19" s="3">
        <v>0.9470138888888888</v>
      </c>
      <c r="E19" s="4">
        <v>42328</v>
      </c>
      <c r="F19" s="4">
        <v>13486</v>
      </c>
      <c r="G19" s="5">
        <v>0.3770833333333334</v>
      </c>
      <c r="H19" s="1" t="s">
        <v>27</v>
      </c>
      <c r="I19" s="1">
        <v>0</v>
      </c>
      <c r="J19" s="1" t="s">
        <v>159</v>
      </c>
      <c r="K19" s="10">
        <v>3</v>
      </c>
      <c r="L19" s="22">
        <f t="shared" si="0"/>
        <v>3</v>
      </c>
      <c r="M19" s="10">
        <f t="shared" si="1"/>
        <v>0</v>
      </c>
      <c r="N19" s="10">
        <f t="shared" si="2"/>
        <v>3</v>
      </c>
      <c r="O19" s="7"/>
    </row>
    <row r="20" spans="1:15" ht="25.5">
      <c r="A20" s="6">
        <v>1206523891</v>
      </c>
      <c r="B20" s="1">
        <v>1</v>
      </c>
      <c r="C20" s="2">
        <v>39910</v>
      </c>
      <c r="D20" s="3">
        <v>0.9373842592592593</v>
      </c>
      <c r="E20" s="4">
        <v>42284</v>
      </c>
      <c r="F20" s="4">
        <v>13489</v>
      </c>
      <c r="G20" s="5">
        <v>0.37916666666666665</v>
      </c>
      <c r="H20" s="1" t="s">
        <v>9</v>
      </c>
      <c r="I20" s="1">
        <v>0</v>
      </c>
      <c r="J20" s="1" t="s">
        <v>159</v>
      </c>
      <c r="K20" s="10">
        <v>3.1</v>
      </c>
      <c r="L20" s="22">
        <f t="shared" si="0"/>
        <v>3.1</v>
      </c>
      <c r="M20" s="10">
        <f t="shared" si="1"/>
        <v>0</v>
      </c>
      <c r="N20" s="10">
        <f t="shared" si="2"/>
        <v>3.1</v>
      </c>
      <c r="O20" s="7"/>
    </row>
    <row r="21" spans="1:15" ht="12.75">
      <c r="A21" s="129">
        <v>2206523390</v>
      </c>
      <c r="B21" s="130">
        <v>1</v>
      </c>
      <c r="C21" s="131">
        <v>39910</v>
      </c>
      <c r="D21" s="132">
        <v>0.9021527777777778</v>
      </c>
      <c r="E21" s="133">
        <v>42361</v>
      </c>
      <c r="F21" s="133">
        <v>13363</v>
      </c>
      <c r="G21" s="134">
        <v>0.41944444444444445</v>
      </c>
      <c r="H21" s="130" t="s">
        <v>11</v>
      </c>
      <c r="I21" s="130">
        <v>1</v>
      </c>
      <c r="J21" s="130" t="s">
        <v>12</v>
      </c>
      <c r="K21" s="146">
        <v>3.7</v>
      </c>
      <c r="L21" s="147">
        <f t="shared" si="0"/>
        <v>3.7</v>
      </c>
      <c r="M21" s="146">
        <f t="shared" si="1"/>
        <v>3.7</v>
      </c>
      <c r="N21" s="146">
        <f t="shared" si="2"/>
        <v>0</v>
      </c>
      <c r="O21" s="136"/>
    </row>
    <row r="22" spans="1:15" ht="12.75">
      <c r="A22" s="129">
        <v>1206523330</v>
      </c>
      <c r="B22" s="130">
        <v>1</v>
      </c>
      <c r="C22" s="131">
        <v>39910</v>
      </c>
      <c r="D22" s="132">
        <v>0.8989467592592592</v>
      </c>
      <c r="E22" s="137">
        <v>1.7763888888888888</v>
      </c>
      <c r="F22" s="133">
        <v>13376</v>
      </c>
      <c r="G22" s="134">
        <v>0.29444444444444445</v>
      </c>
      <c r="H22" s="130" t="s">
        <v>156</v>
      </c>
      <c r="I22" s="130">
        <v>1</v>
      </c>
      <c r="J22" s="130" t="s">
        <v>12</v>
      </c>
      <c r="K22" s="135">
        <v>4.2</v>
      </c>
      <c r="L22" s="147">
        <f t="shared" si="0"/>
        <v>4.2</v>
      </c>
      <c r="M22" s="146">
        <f aca="true" t="shared" si="3" ref="M22:M32">I22*K22</f>
        <v>4.2</v>
      </c>
      <c r="N22" s="146">
        <f aca="true" t="shared" si="4" ref="N22:N32">K22-M22</f>
        <v>0</v>
      </c>
      <c r="O22" s="136"/>
    </row>
    <row r="23" spans="1:15" ht="25.5">
      <c r="A23" s="6">
        <v>2206523150</v>
      </c>
      <c r="B23" s="1">
        <v>1</v>
      </c>
      <c r="C23" s="2">
        <v>39910</v>
      </c>
      <c r="D23" s="3">
        <v>0.8855671296296297</v>
      </c>
      <c r="E23" s="4">
        <v>44159</v>
      </c>
      <c r="F23" s="4">
        <v>11974</v>
      </c>
      <c r="G23" s="1">
        <v>10</v>
      </c>
      <c r="H23" s="1" t="s">
        <v>22</v>
      </c>
      <c r="I23" s="1">
        <v>0</v>
      </c>
      <c r="J23" s="1" t="s">
        <v>23</v>
      </c>
      <c r="K23" s="128">
        <v>2.5</v>
      </c>
      <c r="L23" s="22">
        <f t="shared" si="0"/>
        <v>2.5</v>
      </c>
      <c r="M23" s="10">
        <f t="shared" si="3"/>
        <v>0</v>
      </c>
      <c r="N23" s="10">
        <f t="shared" si="4"/>
        <v>2.5</v>
      </c>
      <c r="O23" s="7"/>
    </row>
    <row r="24" spans="1:15" ht="12.75">
      <c r="A24" s="6">
        <v>2206522630</v>
      </c>
      <c r="B24" s="1">
        <v>1</v>
      </c>
      <c r="C24" s="2">
        <v>39910</v>
      </c>
      <c r="D24" s="3">
        <v>0.850625</v>
      </c>
      <c r="E24" s="4">
        <v>39177</v>
      </c>
      <c r="F24" s="4">
        <v>16795</v>
      </c>
      <c r="G24" s="5">
        <v>0.5472222222222222</v>
      </c>
      <c r="H24" s="1" t="s">
        <v>16</v>
      </c>
      <c r="I24" s="1">
        <v>0</v>
      </c>
      <c r="J24" s="1" t="s">
        <v>160</v>
      </c>
      <c r="K24" s="128">
        <v>3.2</v>
      </c>
      <c r="L24" s="22">
        <f t="shared" si="0"/>
        <v>3.2</v>
      </c>
      <c r="M24" s="10">
        <f t="shared" si="3"/>
        <v>0</v>
      </c>
      <c r="N24" s="10">
        <f t="shared" si="4"/>
        <v>3.2</v>
      </c>
      <c r="O24" s="7"/>
    </row>
    <row r="25" spans="1:15" ht="25.5">
      <c r="A25" s="6">
        <v>1206521070</v>
      </c>
      <c r="B25" s="1">
        <v>1</v>
      </c>
      <c r="C25" s="2">
        <v>39910</v>
      </c>
      <c r="D25" s="3">
        <v>0.741400462962963</v>
      </c>
      <c r="E25" s="4">
        <v>42275</v>
      </c>
      <c r="F25" s="4">
        <v>13464</v>
      </c>
      <c r="G25" s="5">
        <v>0.6256944444444444</v>
      </c>
      <c r="H25" s="1" t="s">
        <v>161</v>
      </c>
      <c r="I25" s="1">
        <v>0</v>
      </c>
      <c r="J25" s="1" t="s">
        <v>159</v>
      </c>
      <c r="K25" s="128">
        <v>5.3</v>
      </c>
      <c r="L25" s="22">
        <f t="shared" si="0"/>
        <v>5.3</v>
      </c>
      <c r="M25" s="10">
        <f t="shared" si="3"/>
        <v>0</v>
      </c>
      <c r="N25" s="10">
        <f t="shared" si="4"/>
        <v>5.3</v>
      </c>
      <c r="O25" s="7"/>
    </row>
    <row r="26" spans="1:15" ht="25.5">
      <c r="A26" s="6">
        <v>1206517890</v>
      </c>
      <c r="B26" s="1">
        <v>1</v>
      </c>
      <c r="C26" s="2">
        <v>39910</v>
      </c>
      <c r="D26" s="3">
        <v>0.5201388888888888</v>
      </c>
      <c r="E26" s="4">
        <v>42461</v>
      </c>
      <c r="F26" s="4">
        <v>13412</v>
      </c>
      <c r="G26" s="5">
        <v>0.3354166666666667</v>
      </c>
      <c r="H26" s="1" t="s">
        <v>15</v>
      </c>
      <c r="I26" s="1">
        <v>0</v>
      </c>
      <c r="J26" s="1" t="s">
        <v>10</v>
      </c>
      <c r="K26" s="128">
        <v>3.3</v>
      </c>
      <c r="L26" s="22">
        <f t="shared" si="0"/>
        <v>3.3</v>
      </c>
      <c r="M26" s="10">
        <f t="shared" si="3"/>
        <v>0</v>
      </c>
      <c r="N26" s="10">
        <f t="shared" si="4"/>
        <v>3.3</v>
      </c>
      <c r="O26" s="7"/>
    </row>
    <row r="27" spans="1:15" ht="12.75">
      <c r="A27" s="129">
        <v>2206516690</v>
      </c>
      <c r="B27" s="130">
        <v>1</v>
      </c>
      <c r="C27" s="131">
        <v>39910</v>
      </c>
      <c r="D27" s="132">
        <v>0.4369212962962963</v>
      </c>
      <c r="E27" s="133">
        <v>42321</v>
      </c>
      <c r="F27" s="134">
        <v>0.5444444444444444</v>
      </c>
      <c r="G27" s="134">
        <v>0.37847222222222227</v>
      </c>
      <c r="H27" s="130" t="s">
        <v>16</v>
      </c>
      <c r="I27" s="130">
        <v>1</v>
      </c>
      <c r="J27" s="130" t="s">
        <v>12</v>
      </c>
      <c r="K27" s="135">
        <v>3.2</v>
      </c>
      <c r="L27" s="147">
        <f t="shared" si="0"/>
        <v>3.2</v>
      </c>
      <c r="M27" s="146">
        <f t="shared" si="3"/>
        <v>3.2</v>
      </c>
      <c r="N27" s="146">
        <f t="shared" si="4"/>
        <v>0</v>
      </c>
      <c r="O27" s="136"/>
    </row>
    <row r="28" spans="1:15" ht="12.75">
      <c r="A28" s="129">
        <v>8206516100</v>
      </c>
      <c r="B28" s="130">
        <v>1</v>
      </c>
      <c r="C28" s="131">
        <v>39910</v>
      </c>
      <c r="D28" s="132">
        <v>0.3964814814814815</v>
      </c>
      <c r="E28" s="133">
        <v>42334</v>
      </c>
      <c r="F28" s="133">
        <v>13355</v>
      </c>
      <c r="G28" s="134">
        <v>0.4166666666666667</v>
      </c>
      <c r="H28" s="130" t="s">
        <v>21</v>
      </c>
      <c r="I28" s="130">
        <v>1</v>
      </c>
      <c r="J28" s="130" t="s">
        <v>12</v>
      </c>
      <c r="K28" s="135">
        <v>3.2</v>
      </c>
      <c r="L28" s="147">
        <f t="shared" si="0"/>
        <v>3.2</v>
      </c>
      <c r="M28" s="146">
        <f t="shared" si="3"/>
        <v>3.2</v>
      </c>
      <c r="N28" s="146">
        <f t="shared" si="4"/>
        <v>0</v>
      </c>
      <c r="O28" s="136"/>
    </row>
    <row r="29" spans="1:15" ht="12.75">
      <c r="A29" s="129">
        <v>2206516040</v>
      </c>
      <c r="B29" s="130">
        <v>1</v>
      </c>
      <c r="C29" s="131">
        <v>39910</v>
      </c>
      <c r="D29" s="132">
        <v>0.39337962962962963</v>
      </c>
      <c r="E29" s="133">
        <v>42342</v>
      </c>
      <c r="F29" s="133">
        <v>13388</v>
      </c>
      <c r="G29" s="134">
        <v>0.41805555555555557</v>
      </c>
      <c r="H29" s="130" t="s">
        <v>162</v>
      </c>
      <c r="I29" s="130">
        <v>1</v>
      </c>
      <c r="J29" s="130" t="s">
        <v>12</v>
      </c>
      <c r="K29" s="135">
        <v>4.7</v>
      </c>
      <c r="L29" s="147">
        <f t="shared" si="0"/>
        <v>4.7</v>
      </c>
      <c r="M29" s="146">
        <f t="shared" si="3"/>
        <v>4.7</v>
      </c>
      <c r="N29" s="146">
        <f t="shared" si="4"/>
        <v>0</v>
      </c>
      <c r="O29" s="136"/>
    </row>
    <row r="30" spans="1:15" ht="12.75">
      <c r="A30" s="129">
        <v>2206515190</v>
      </c>
      <c r="B30" s="130">
        <v>1</v>
      </c>
      <c r="C30" s="131">
        <v>39910</v>
      </c>
      <c r="D30" s="132">
        <v>0.3339351851851852</v>
      </c>
      <c r="E30" s="133">
        <v>42383</v>
      </c>
      <c r="F30" s="133">
        <v>13401</v>
      </c>
      <c r="G30" s="134">
        <v>0.6256944444444444</v>
      </c>
      <c r="H30" s="130" t="s">
        <v>16</v>
      </c>
      <c r="I30" s="130">
        <v>1</v>
      </c>
      <c r="J30" s="130" t="s">
        <v>12</v>
      </c>
      <c r="K30" s="135">
        <v>3.2</v>
      </c>
      <c r="L30" s="147">
        <f t="shared" si="0"/>
        <v>3.2</v>
      </c>
      <c r="M30" s="146">
        <f t="shared" si="3"/>
        <v>3.2</v>
      </c>
      <c r="N30" s="146">
        <f t="shared" si="4"/>
        <v>0</v>
      </c>
      <c r="O30" s="136"/>
    </row>
    <row r="31" spans="1:15" ht="12.75">
      <c r="A31" s="129">
        <v>2206514140</v>
      </c>
      <c r="B31" s="130">
        <v>1</v>
      </c>
      <c r="C31" s="131">
        <v>39910</v>
      </c>
      <c r="D31" s="132">
        <v>0.2604976851851852</v>
      </c>
      <c r="E31" s="133">
        <v>42378</v>
      </c>
      <c r="F31" s="134">
        <v>0.5638888888888889</v>
      </c>
      <c r="G31" s="134">
        <v>0.4597222222222222</v>
      </c>
      <c r="H31" s="130" t="s">
        <v>27</v>
      </c>
      <c r="I31" s="130">
        <v>1</v>
      </c>
      <c r="J31" s="130" t="s">
        <v>12</v>
      </c>
      <c r="K31" s="135">
        <v>3</v>
      </c>
      <c r="L31" s="147">
        <f t="shared" si="0"/>
        <v>3</v>
      </c>
      <c r="M31" s="146">
        <f t="shared" si="3"/>
        <v>3</v>
      </c>
      <c r="N31" s="146">
        <f t="shared" si="4"/>
        <v>0</v>
      </c>
      <c r="O31" s="136"/>
    </row>
    <row r="32" spans="1:15" ht="25.5">
      <c r="A32" s="138">
        <v>2206509940</v>
      </c>
      <c r="B32" s="139">
        <v>1</v>
      </c>
      <c r="C32" s="140">
        <v>39909</v>
      </c>
      <c r="D32" s="141">
        <v>0.9691782407407407</v>
      </c>
      <c r="E32" s="142">
        <v>42451</v>
      </c>
      <c r="F32" s="142">
        <v>13364</v>
      </c>
      <c r="G32" s="143">
        <v>0.3375</v>
      </c>
      <c r="H32" s="139" t="s">
        <v>163</v>
      </c>
      <c r="I32" s="139">
        <v>0</v>
      </c>
      <c r="J32" s="139" t="s">
        <v>10</v>
      </c>
      <c r="K32" s="144">
        <v>4.8</v>
      </c>
      <c r="L32" s="22">
        <f t="shared" si="0"/>
        <v>4.8</v>
      </c>
      <c r="M32" s="10">
        <f t="shared" si="3"/>
        <v>0</v>
      </c>
      <c r="N32" s="10">
        <f t="shared" si="4"/>
        <v>4.8</v>
      </c>
      <c r="O32" s="145"/>
    </row>
    <row r="33" spans="1:15" s="127" customFormat="1" ht="12.75">
      <c r="A33" s="129">
        <v>1206509670</v>
      </c>
      <c r="B33" s="130">
        <v>1</v>
      </c>
      <c r="C33" s="131">
        <v>39909</v>
      </c>
      <c r="D33" s="132">
        <v>0.9494560185185185</v>
      </c>
      <c r="E33" s="133">
        <v>42349</v>
      </c>
      <c r="F33" s="133">
        <v>13293</v>
      </c>
      <c r="G33" s="134">
        <v>0.4625</v>
      </c>
      <c r="H33" s="130" t="s">
        <v>52</v>
      </c>
      <c r="I33" s="130">
        <v>1</v>
      </c>
      <c r="J33" s="130" t="s">
        <v>12</v>
      </c>
      <c r="K33" s="135">
        <v>3.6</v>
      </c>
      <c r="L33" s="147">
        <f t="shared" si="0"/>
        <v>3.6</v>
      </c>
      <c r="M33" s="146">
        <f aca="true" t="shared" si="5" ref="M33:M38">I33*K33</f>
        <v>3.6</v>
      </c>
      <c r="N33" s="146">
        <f>K33-M33</f>
        <v>0</v>
      </c>
      <c r="O33" s="136"/>
    </row>
    <row r="34" spans="1:15" s="127" customFormat="1" ht="12.75">
      <c r="A34" s="129">
        <v>1206509160</v>
      </c>
      <c r="B34" s="130">
        <v>1</v>
      </c>
      <c r="C34" s="131">
        <v>39909</v>
      </c>
      <c r="D34" s="132">
        <v>0.9145023148148148</v>
      </c>
      <c r="E34" s="133">
        <v>42396</v>
      </c>
      <c r="F34" s="133">
        <v>13323</v>
      </c>
      <c r="G34" s="134">
        <v>0.37986111111111115</v>
      </c>
      <c r="H34" s="130" t="s">
        <v>38</v>
      </c>
      <c r="I34" s="130">
        <v>1</v>
      </c>
      <c r="J34" s="130" t="s">
        <v>12</v>
      </c>
      <c r="K34" s="135">
        <v>3.8</v>
      </c>
      <c r="L34" s="147">
        <f t="shared" si="0"/>
        <v>3.8</v>
      </c>
      <c r="M34" s="146">
        <f t="shared" si="5"/>
        <v>3.8</v>
      </c>
      <c r="N34" s="146">
        <f>K34-M34</f>
        <v>0</v>
      </c>
      <c r="O34" s="136"/>
    </row>
    <row r="35" spans="1:15" s="127" customFormat="1" ht="12.75">
      <c r="A35" s="129">
        <v>2206505980</v>
      </c>
      <c r="B35" s="130">
        <v>1</v>
      </c>
      <c r="C35" s="131">
        <v>39909</v>
      </c>
      <c r="D35" s="132">
        <v>0.6931597222222222</v>
      </c>
      <c r="E35" s="133">
        <v>42362</v>
      </c>
      <c r="F35" s="133">
        <v>13333</v>
      </c>
      <c r="G35" s="134">
        <v>0.41805555555555557</v>
      </c>
      <c r="H35" s="130" t="s">
        <v>37</v>
      </c>
      <c r="I35" s="130">
        <v>1</v>
      </c>
      <c r="J35" s="130" t="s">
        <v>12</v>
      </c>
      <c r="K35" s="135">
        <v>4</v>
      </c>
      <c r="L35" s="147">
        <f t="shared" si="0"/>
        <v>4</v>
      </c>
      <c r="M35" s="146">
        <f t="shared" si="5"/>
        <v>4</v>
      </c>
      <c r="N35" s="146">
        <f>K35-M35</f>
        <v>0</v>
      </c>
      <c r="O35" s="136"/>
    </row>
    <row r="36" spans="1:15" s="127" customFormat="1" ht="12.75">
      <c r="A36" s="129">
        <v>2206502360</v>
      </c>
      <c r="B36" s="130">
        <v>1</v>
      </c>
      <c r="C36" s="131">
        <v>39909</v>
      </c>
      <c r="D36" s="132">
        <v>0.441875</v>
      </c>
      <c r="E36" s="133">
        <v>42343</v>
      </c>
      <c r="F36" s="133">
        <v>13402</v>
      </c>
      <c r="G36" s="134">
        <v>0.4173611111111111</v>
      </c>
      <c r="H36" s="130" t="s">
        <v>21</v>
      </c>
      <c r="I36" s="130">
        <v>1</v>
      </c>
      <c r="J36" s="130" t="s">
        <v>12</v>
      </c>
      <c r="K36" s="135">
        <v>3.5</v>
      </c>
      <c r="L36" s="147">
        <f t="shared" si="0"/>
        <v>3.5</v>
      </c>
      <c r="M36" s="146">
        <f t="shared" si="5"/>
        <v>3.5</v>
      </c>
      <c r="N36" s="146">
        <f>K36-M36</f>
        <v>0</v>
      </c>
      <c r="O36" s="136"/>
    </row>
    <row r="37" spans="1:15" s="127" customFormat="1" ht="12.75">
      <c r="A37" s="129">
        <v>2206501990</v>
      </c>
      <c r="B37" s="130">
        <v>1</v>
      </c>
      <c r="C37" s="131">
        <v>39909</v>
      </c>
      <c r="D37" s="132">
        <v>0.41630787037037037</v>
      </c>
      <c r="E37" s="133">
        <v>42322</v>
      </c>
      <c r="F37" s="133">
        <v>13381</v>
      </c>
      <c r="G37" s="130">
        <v>10</v>
      </c>
      <c r="H37" s="130" t="s">
        <v>9</v>
      </c>
      <c r="I37" s="130">
        <v>1</v>
      </c>
      <c r="J37" s="130" t="s">
        <v>12</v>
      </c>
      <c r="K37" s="135">
        <v>3.1</v>
      </c>
      <c r="L37" s="147">
        <f t="shared" si="0"/>
        <v>3.1</v>
      </c>
      <c r="M37" s="146">
        <f t="shared" si="5"/>
        <v>3.1</v>
      </c>
      <c r="N37" s="146">
        <f>K37-M37</f>
        <v>0</v>
      </c>
      <c r="O37" s="136"/>
    </row>
    <row r="38" spans="1:15" ht="12.75">
      <c r="A38" s="150">
        <v>1206500360</v>
      </c>
      <c r="B38" s="151">
        <v>1</v>
      </c>
      <c r="C38" s="152">
        <v>39909</v>
      </c>
      <c r="D38" s="153">
        <v>0.303587962962963</v>
      </c>
      <c r="E38" s="154">
        <v>42355</v>
      </c>
      <c r="F38" s="154">
        <v>13367</v>
      </c>
      <c r="G38" s="155">
        <v>0.3763888888888889</v>
      </c>
      <c r="H38" s="151" t="s">
        <v>19</v>
      </c>
      <c r="I38" s="151">
        <v>1</v>
      </c>
      <c r="J38" s="151" t="s">
        <v>12</v>
      </c>
      <c r="K38" s="156">
        <v>3.9</v>
      </c>
      <c r="L38" s="156">
        <f>K38</f>
        <v>3.9</v>
      </c>
      <c r="M38" s="157">
        <f t="shared" si="5"/>
        <v>3.9</v>
      </c>
      <c r="N38" s="157">
        <f aca="true" t="shared" si="6" ref="N38:N66">K38-M38</f>
        <v>0</v>
      </c>
      <c r="O38" s="158"/>
    </row>
    <row r="39" spans="1:15" ht="25.5">
      <c r="A39" s="6">
        <v>1206499150</v>
      </c>
      <c r="B39" s="1">
        <v>1</v>
      </c>
      <c r="C39" s="2">
        <v>39909</v>
      </c>
      <c r="D39" s="3">
        <v>0.2190740740740741</v>
      </c>
      <c r="E39" s="4">
        <v>42482</v>
      </c>
      <c r="F39" s="4">
        <v>13358</v>
      </c>
      <c r="G39" s="5">
        <v>0.16805555555555554</v>
      </c>
      <c r="H39" s="1" t="s">
        <v>9</v>
      </c>
      <c r="I39" s="1">
        <v>0</v>
      </c>
      <c r="J39" s="1" t="s">
        <v>10</v>
      </c>
      <c r="K39" s="10">
        <v>3.1</v>
      </c>
      <c r="L39" s="22">
        <f aca="true" t="shared" si="7" ref="L39:L66">K39</f>
        <v>3.1</v>
      </c>
      <c r="M39" s="10">
        <f aca="true" t="shared" si="8" ref="M39:M66">I39*K39</f>
        <v>0</v>
      </c>
      <c r="N39" s="10">
        <f t="shared" si="6"/>
        <v>3.1</v>
      </c>
      <c r="O39" s="7"/>
    </row>
    <row r="40" spans="1:16" ht="12.75">
      <c r="A40" s="129">
        <v>1206498870</v>
      </c>
      <c r="B40" s="130">
        <v>1</v>
      </c>
      <c r="C40" s="131">
        <v>39909</v>
      </c>
      <c r="D40" s="132">
        <v>0.19991898148148146</v>
      </c>
      <c r="E40" s="133">
        <v>42352</v>
      </c>
      <c r="F40" s="133">
        <v>13347</v>
      </c>
      <c r="G40" s="134">
        <v>0.37777777777777777</v>
      </c>
      <c r="H40" s="130" t="s">
        <v>11</v>
      </c>
      <c r="I40" s="130">
        <v>1</v>
      </c>
      <c r="J40" s="130" t="s">
        <v>12</v>
      </c>
      <c r="K40" s="146">
        <v>3.7</v>
      </c>
      <c r="L40" s="147">
        <f t="shared" si="7"/>
        <v>3.7</v>
      </c>
      <c r="M40" s="146">
        <f t="shared" si="8"/>
        <v>3.7</v>
      </c>
      <c r="N40" s="146">
        <f t="shared" si="6"/>
        <v>0</v>
      </c>
      <c r="O40" s="136"/>
      <c r="P40" s="149"/>
    </row>
    <row r="41" spans="1:15" ht="12.75">
      <c r="A41" s="129">
        <v>2206498420</v>
      </c>
      <c r="B41" s="130">
        <v>1</v>
      </c>
      <c r="C41" s="131">
        <v>39909</v>
      </c>
      <c r="D41" s="132">
        <v>0.16836805555555556</v>
      </c>
      <c r="E41" s="133">
        <v>42322</v>
      </c>
      <c r="F41" s="133">
        <v>13399</v>
      </c>
      <c r="G41" s="134">
        <v>0.4222222222222222</v>
      </c>
      <c r="H41" s="130" t="s">
        <v>13</v>
      </c>
      <c r="I41" s="130">
        <v>1</v>
      </c>
      <c r="J41" s="130" t="s">
        <v>12</v>
      </c>
      <c r="K41" s="146">
        <v>2.7</v>
      </c>
      <c r="L41" s="147">
        <f t="shared" si="7"/>
        <v>2.7</v>
      </c>
      <c r="M41" s="146">
        <f t="shared" si="8"/>
        <v>2.7</v>
      </c>
      <c r="N41" s="146">
        <f t="shared" si="6"/>
        <v>0</v>
      </c>
      <c r="O41" s="136"/>
    </row>
    <row r="42" spans="1:15" ht="12.75">
      <c r="A42" s="129">
        <v>1206498100</v>
      </c>
      <c r="B42" s="130">
        <v>1</v>
      </c>
      <c r="C42" s="131">
        <v>39909</v>
      </c>
      <c r="D42" s="132">
        <v>0.1465162037037037</v>
      </c>
      <c r="E42" s="133">
        <v>42335</v>
      </c>
      <c r="F42" s="133">
        <v>13388</v>
      </c>
      <c r="G42" s="130">
        <v>9</v>
      </c>
      <c r="H42" s="130" t="s">
        <v>14</v>
      </c>
      <c r="I42" s="130">
        <v>1</v>
      </c>
      <c r="J42" s="130" t="s">
        <v>12</v>
      </c>
      <c r="K42" s="146">
        <v>2.8</v>
      </c>
      <c r="L42" s="147">
        <f t="shared" si="7"/>
        <v>2.8</v>
      </c>
      <c r="M42" s="146">
        <f t="shared" si="8"/>
        <v>2.8</v>
      </c>
      <c r="N42" s="146">
        <f t="shared" si="6"/>
        <v>0</v>
      </c>
      <c r="O42" s="136"/>
    </row>
    <row r="43" spans="1:15" ht="12.75">
      <c r="A43" s="129">
        <v>1206498020</v>
      </c>
      <c r="B43" s="130">
        <v>1</v>
      </c>
      <c r="C43" s="131">
        <v>39909</v>
      </c>
      <c r="D43" s="132">
        <v>0.14108796296296297</v>
      </c>
      <c r="E43" s="133">
        <v>42333</v>
      </c>
      <c r="F43" s="133">
        <v>13331</v>
      </c>
      <c r="G43" s="130">
        <v>9</v>
      </c>
      <c r="H43" s="130" t="s">
        <v>14</v>
      </c>
      <c r="I43" s="130">
        <v>1</v>
      </c>
      <c r="J43" s="130" t="s">
        <v>12</v>
      </c>
      <c r="K43" s="146">
        <v>2.8</v>
      </c>
      <c r="L43" s="147">
        <f t="shared" si="7"/>
        <v>2.8</v>
      </c>
      <c r="M43" s="146">
        <f t="shared" si="8"/>
        <v>2.8</v>
      </c>
      <c r="N43" s="146">
        <f t="shared" si="6"/>
        <v>0</v>
      </c>
      <c r="O43" s="136"/>
    </row>
    <row r="44" spans="1:15" ht="12.75">
      <c r="A44" s="129">
        <v>1206497960</v>
      </c>
      <c r="B44" s="130">
        <v>1</v>
      </c>
      <c r="C44" s="131">
        <v>39909</v>
      </c>
      <c r="D44" s="132">
        <v>0.13615740740740742</v>
      </c>
      <c r="E44" s="133">
        <v>42315</v>
      </c>
      <c r="F44" s="133">
        <v>13377</v>
      </c>
      <c r="G44" s="134">
        <v>0.38055555555555554</v>
      </c>
      <c r="H44" s="130" t="s">
        <v>14</v>
      </c>
      <c r="I44" s="130">
        <v>1</v>
      </c>
      <c r="J44" s="130" t="s">
        <v>12</v>
      </c>
      <c r="K44" s="146">
        <v>2.8</v>
      </c>
      <c r="L44" s="147">
        <f t="shared" si="7"/>
        <v>2.8</v>
      </c>
      <c r="M44" s="146">
        <f t="shared" si="8"/>
        <v>2.8</v>
      </c>
      <c r="N44" s="146">
        <f t="shared" si="6"/>
        <v>0</v>
      </c>
      <c r="O44" s="136"/>
    </row>
    <row r="45" spans="1:15" ht="12.75">
      <c r="A45" s="129">
        <v>1206497750</v>
      </c>
      <c r="B45" s="130">
        <v>1</v>
      </c>
      <c r="C45" s="131">
        <v>39909</v>
      </c>
      <c r="D45" s="132">
        <v>0.12190972222222222</v>
      </c>
      <c r="E45" s="133">
        <v>42366</v>
      </c>
      <c r="F45" s="133">
        <v>13328</v>
      </c>
      <c r="G45" s="134">
        <v>0.3763888888888889</v>
      </c>
      <c r="H45" s="130" t="s">
        <v>15</v>
      </c>
      <c r="I45" s="130">
        <v>1</v>
      </c>
      <c r="J45" s="130" t="s">
        <v>12</v>
      </c>
      <c r="K45" s="146">
        <v>3.3</v>
      </c>
      <c r="L45" s="147">
        <f t="shared" si="7"/>
        <v>3.3</v>
      </c>
      <c r="M45" s="146">
        <f t="shared" si="8"/>
        <v>3.3</v>
      </c>
      <c r="N45" s="146">
        <f t="shared" si="6"/>
        <v>0</v>
      </c>
      <c r="O45" s="136"/>
    </row>
    <row r="46" spans="1:15" ht="12.75">
      <c r="A46" s="129">
        <v>2206497640</v>
      </c>
      <c r="B46" s="130">
        <v>1</v>
      </c>
      <c r="C46" s="131">
        <v>39909</v>
      </c>
      <c r="D46" s="132">
        <v>0.11425925925925927</v>
      </c>
      <c r="E46" s="133">
        <v>42302</v>
      </c>
      <c r="F46" s="133">
        <v>13354</v>
      </c>
      <c r="G46" s="134">
        <v>0.4166666666666667</v>
      </c>
      <c r="H46" s="130" t="s">
        <v>16</v>
      </c>
      <c r="I46" s="130">
        <v>1</v>
      </c>
      <c r="J46" s="130" t="s">
        <v>12</v>
      </c>
      <c r="K46" s="146">
        <v>3.2</v>
      </c>
      <c r="L46" s="147">
        <f t="shared" si="7"/>
        <v>3.2</v>
      </c>
      <c r="M46" s="146">
        <f t="shared" si="8"/>
        <v>3.2</v>
      </c>
      <c r="N46" s="146">
        <f t="shared" si="6"/>
        <v>0</v>
      </c>
      <c r="O46" s="136"/>
    </row>
    <row r="47" spans="1:15" ht="12.75">
      <c r="A47" s="129">
        <v>2206497570</v>
      </c>
      <c r="B47" s="130">
        <v>1</v>
      </c>
      <c r="C47" s="131">
        <v>39909</v>
      </c>
      <c r="D47" s="132">
        <v>0.10907407407407409</v>
      </c>
      <c r="E47" s="133">
        <v>42366</v>
      </c>
      <c r="F47" s="134">
        <v>0.5652777777777778</v>
      </c>
      <c r="G47" s="134">
        <v>0.4173611111111111</v>
      </c>
      <c r="H47" s="130" t="s">
        <v>17</v>
      </c>
      <c r="I47" s="130">
        <v>1</v>
      </c>
      <c r="J47" s="130" t="s">
        <v>12</v>
      </c>
      <c r="K47" s="146">
        <v>4.6</v>
      </c>
      <c r="L47" s="147">
        <f t="shared" si="7"/>
        <v>4.6</v>
      </c>
      <c r="M47" s="146">
        <f t="shared" si="8"/>
        <v>4.6</v>
      </c>
      <c r="N47" s="146">
        <f t="shared" si="6"/>
        <v>0</v>
      </c>
      <c r="O47" s="136"/>
    </row>
    <row r="48" spans="1:15" ht="12.75">
      <c r="A48" s="129">
        <v>2206497510</v>
      </c>
      <c r="B48" s="130">
        <v>1</v>
      </c>
      <c r="C48" s="131">
        <v>39909</v>
      </c>
      <c r="D48" s="132">
        <v>0.10524305555555556</v>
      </c>
      <c r="E48" s="133">
        <v>42405</v>
      </c>
      <c r="F48" s="133">
        <v>13394</v>
      </c>
      <c r="G48" s="134">
        <v>0.3347222222222222</v>
      </c>
      <c r="H48" s="130" t="s">
        <v>18</v>
      </c>
      <c r="I48" s="130">
        <v>1</v>
      </c>
      <c r="J48" s="130" t="s">
        <v>12</v>
      </c>
      <c r="K48" s="146">
        <v>3.4</v>
      </c>
      <c r="L48" s="147">
        <f t="shared" si="7"/>
        <v>3.4</v>
      </c>
      <c r="M48" s="146">
        <f t="shared" si="8"/>
        <v>3.4</v>
      </c>
      <c r="N48" s="146">
        <f t="shared" si="6"/>
        <v>0</v>
      </c>
      <c r="O48" s="136"/>
    </row>
    <row r="49" spans="1:15" ht="12.75">
      <c r="A49" s="129">
        <v>2206497470</v>
      </c>
      <c r="B49" s="130">
        <v>1</v>
      </c>
      <c r="C49" s="131">
        <v>39909</v>
      </c>
      <c r="D49" s="132">
        <v>0.10261574074074074</v>
      </c>
      <c r="E49" s="133">
        <v>42374</v>
      </c>
      <c r="F49" s="133">
        <v>13342</v>
      </c>
      <c r="G49" s="134">
        <v>0.4166666666666667</v>
      </c>
      <c r="H49" s="130" t="s">
        <v>19</v>
      </c>
      <c r="I49" s="130">
        <v>1</v>
      </c>
      <c r="J49" s="130" t="s">
        <v>12</v>
      </c>
      <c r="K49" s="146">
        <v>3.9</v>
      </c>
      <c r="L49" s="147">
        <f t="shared" si="7"/>
        <v>3.9</v>
      </c>
      <c r="M49" s="146">
        <f t="shared" si="8"/>
        <v>3.9</v>
      </c>
      <c r="N49" s="146">
        <f t="shared" si="6"/>
        <v>0</v>
      </c>
      <c r="O49" s="136"/>
    </row>
    <row r="50" spans="1:15" ht="12.75">
      <c r="A50" s="129">
        <v>2206497450</v>
      </c>
      <c r="B50" s="130">
        <v>1</v>
      </c>
      <c r="C50" s="131">
        <v>39909</v>
      </c>
      <c r="D50" s="132">
        <v>0.10121527777777778</v>
      </c>
      <c r="E50" s="133">
        <v>42427</v>
      </c>
      <c r="F50" s="133">
        <v>13357</v>
      </c>
      <c r="G50" s="134">
        <v>0.54375</v>
      </c>
      <c r="H50" s="130" t="s">
        <v>15</v>
      </c>
      <c r="I50" s="130">
        <v>1</v>
      </c>
      <c r="J50" s="130" t="s">
        <v>12</v>
      </c>
      <c r="K50" s="146">
        <v>3.3</v>
      </c>
      <c r="L50" s="147">
        <f t="shared" si="7"/>
        <v>3.3</v>
      </c>
      <c r="M50" s="146">
        <f t="shared" si="8"/>
        <v>3.3</v>
      </c>
      <c r="N50" s="146">
        <f t="shared" si="6"/>
        <v>0</v>
      </c>
      <c r="O50" s="136"/>
    </row>
    <row r="51" spans="1:15" ht="12.75">
      <c r="A51" s="129"/>
      <c r="B51" s="130">
        <f>SUM(B4:B50)</f>
        <v>47</v>
      </c>
      <c r="C51" s="130"/>
      <c r="D51" s="130"/>
      <c r="E51" s="130"/>
      <c r="F51" s="130"/>
      <c r="G51" s="130"/>
      <c r="H51" s="130"/>
      <c r="I51" s="130">
        <f>SUM(I4:I50)</f>
        <v>31</v>
      </c>
      <c r="J51" s="130"/>
      <c r="K51" s="130">
        <f>SUM(K4:K50)</f>
        <v>164.10000000000005</v>
      </c>
      <c r="L51" s="130">
        <f>SUM(L4:L50)</f>
        <v>164.10000000000005</v>
      </c>
      <c r="M51" s="130">
        <f>SUM(M4:M50)</f>
        <v>105.90000000000002</v>
      </c>
      <c r="N51" s="130">
        <f>SUM(N4:N50)</f>
        <v>58.2</v>
      </c>
      <c r="O51" s="136"/>
    </row>
    <row r="52" spans="1:15" ht="13.5" thickBot="1">
      <c r="A52" s="129"/>
      <c r="B52" s="130"/>
      <c r="C52" s="131"/>
      <c r="D52" s="132"/>
      <c r="E52" s="133"/>
      <c r="F52" s="133"/>
      <c r="G52" s="134"/>
      <c r="H52" s="130"/>
      <c r="I52" s="130"/>
      <c r="J52" s="130"/>
      <c r="K52" s="146"/>
      <c r="L52" s="159">
        <f>M52+N52</f>
        <v>99.99999999999997</v>
      </c>
      <c r="M52" s="148">
        <f>M51/L51*100</f>
        <v>64.53382084095063</v>
      </c>
      <c r="N52" s="160">
        <f>N51/L51*100</f>
        <v>35.46617915904935</v>
      </c>
      <c r="O52" s="161" t="s">
        <v>138</v>
      </c>
    </row>
    <row r="53" spans="1:16" ht="12.75">
      <c r="A53" s="34">
        <v>2206496920</v>
      </c>
      <c r="B53" s="35">
        <v>1</v>
      </c>
      <c r="C53" s="36">
        <v>39909</v>
      </c>
      <c r="D53" s="37">
        <v>0.06434027777777777</v>
      </c>
      <c r="E53" s="38">
        <v>42334</v>
      </c>
      <c r="F53" s="38">
        <v>13334</v>
      </c>
      <c r="G53" s="39">
        <v>0.33888888888888885</v>
      </c>
      <c r="H53" s="35" t="s">
        <v>20</v>
      </c>
      <c r="I53" s="35">
        <v>1</v>
      </c>
      <c r="J53" s="35" t="s">
        <v>12</v>
      </c>
      <c r="K53" s="40">
        <v>5.8</v>
      </c>
      <c r="L53" s="41">
        <f t="shared" si="7"/>
        <v>5.8</v>
      </c>
      <c r="M53" s="40">
        <f t="shared" si="8"/>
        <v>5.8</v>
      </c>
      <c r="N53" s="40">
        <f t="shared" si="6"/>
        <v>0</v>
      </c>
      <c r="O53" s="42"/>
      <c r="P53" s="149" t="s">
        <v>164</v>
      </c>
    </row>
    <row r="54" spans="1:15" ht="12.75">
      <c r="A54" s="34">
        <v>2206495180</v>
      </c>
      <c r="B54" s="35">
        <v>1</v>
      </c>
      <c r="C54" s="36">
        <v>39908</v>
      </c>
      <c r="D54" s="37">
        <v>0.9442245370370371</v>
      </c>
      <c r="E54" s="38">
        <v>42341</v>
      </c>
      <c r="F54" s="39">
        <v>0.5680555555555555</v>
      </c>
      <c r="G54" s="39">
        <v>0.3368055555555556</v>
      </c>
      <c r="H54" s="35" t="s">
        <v>21</v>
      </c>
      <c r="I54" s="35">
        <v>1</v>
      </c>
      <c r="J54" s="35" t="s">
        <v>12</v>
      </c>
      <c r="K54" s="40">
        <v>3.5</v>
      </c>
      <c r="L54" s="41">
        <f t="shared" si="7"/>
        <v>3.5</v>
      </c>
      <c r="M54" s="40">
        <f t="shared" si="8"/>
        <v>3.5</v>
      </c>
      <c r="N54" s="40">
        <f t="shared" si="6"/>
        <v>0</v>
      </c>
      <c r="O54" s="42"/>
    </row>
    <row r="55" spans="1:15" ht="25.5">
      <c r="A55" s="6">
        <v>1206494510</v>
      </c>
      <c r="B55" s="1">
        <v>1</v>
      </c>
      <c r="C55" s="2">
        <v>39908</v>
      </c>
      <c r="D55" s="3">
        <v>0.8967939814814815</v>
      </c>
      <c r="E55" s="4">
        <v>44161</v>
      </c>
      <c r="F55" s="4">
        <v>11932</v>
      </c>
      <c r="G55" s="1">
        <v>10</v>
      </c>
      <c r="H55" s="1" t="s">
        <v>22</v>
      </c>
      <c r="I55" s="1">
        <v>0</v>
      </c>
      <c r="J55" s="1" t="s">
        <v>23</v>
      </c>
      <c r="K55" s="10">
        <v>2.5</v>
      </c>
      <c r="L55" s="22">
        <f t="shared" si="7"/>
        <v>2.5</v>
      </c>
      <c r="M55" s="10">
        <f t="shared" si="8"/>
        <v>0</v>
      </c>
      <c r="N55" s="10">
        <f t="shared" si="6"/>
        <v>2.5</v>
      </c>
      <c r="O55" s="7"/>
    </row>
    <row r="56" spans="1:15" ht="12.75">
      <c r="A56" s="34">
        <v>2206494080</v>
      </c>
      <c r="B56" s="35">
        <v>1</v>
      </c>
      <c r="C56" s="36">
        <v>39908</v>
      </c>
      <c r="D56" s="37">
        <v>0.8672916666666667</v>
      </c>
      <c r="E56" s="38">
        <v>42332</v>
      </c>
      <c r="F56" s="38">
        <v>13372</v>
      </c>
      <c r="G56" s="39">
        <v>0.3361111111111111</v>
      </c>
      <c r="H56" s="35" t="s">
        <v>19</v>
      </c>
      <c r="I56" s="35">
        <v>1</v>
      </c>
      <c r="J56" s="35" t="s">
        <v>12</v>
      </c>
      <c r="K56" s="40">
        <v>3.9</v>
      </c>
      <c r="L56" s="41">
        <f t="shared" si="7"/>
        <v>3.9</v>
      </c>
      <c r="M56" s="40">
        <f t="shared" si="8"/>
        <v>3.9</v>
      </c>
      <c r="N56" s="40">
        <f t="shared" si="6"/>
        <v>0</v>
      </c>
      <c r="O56" s="42"/>
    </row>
    <row r="57" spans="1:15" ht="12.75">
      <c r="A57" s="6">
        <v>2206493790</v>
      </c>
      <c r="B57" s="1">
        <v>1</v>
      </c>
      <c r="C57" s="2">
        <v>39908</v>
      </c>
      <c r="D57" s="3">
        <v>0.847835648148148</v>
      </c>
      <c r="E57" s="4">
        <v>44236</v>
      </c>
      <c r="F57" s="4">
        <v>11999</v>
      </c>
      <c r="G57" s="48">
        <v>1.1680555555555556</v>
      </c>
      <c r="H57" s="1" t="s">
        <v>17</v>
      </c>
      <c r="I57" s="1">
        <v>0</v>
      </c>
      <c r="J57" s="1" t="s">
        <v>24</v>
      </c>
      <c r="K57" s="10">
        <v>4.6</v>
      </c>
      <c r="L57" s="22">
        <f t="shared" si="7"/>
        <v>4.6</v>
      </c>
      <c r="M57" s="10">
        <f t="shared" si="8"/>
        <v>0</v>
      </c>
      <c r="N57" s="10">
        <f t="shared" si="6"/>
        <v>4.6</v>
      </c>
      <c r="O57" s="7"/>
    </row>
    <row r="58" spans="1:15" ht="25.5">
      <c r="A58" s="99">
        <v>2206475490</v>
      </c>
      <c r="B58" s="100">
        <v>1</v>
      </c>
      <c r="C58" s="101">
        <v>39907</v>
      </c>
      <c r="D58" s="102">
        <v>0.5768634259259259</v>
      </c>
      <c r="E58" s="103">
        <v>38561</v>
      </c>
      <c r="F58" s="103">
        <v>14774</v>
      </c>
      <c r="G58" s="104">
        <v>0.79375</v>
      </c>
      <c r="H58" s="100" t="s">
        <v>25</v>
      </c>
      <c r="I58" s="100">
        <v>0</v>
      </c>
      <c r="J58" s="100" t="s">
        <v>26</v>
      </c>
      <c r="K58" s="105">
        <v>2.6</v>
      </c>
      <c r="L58" s="106">
        <f t="shared" si="7"/>
        <v>2.6</v>
      </c>
      <c r="M58" s="105">
        <f t="shared" si="8"/>
        <v>0</v>
      </c>
      <c r="N58" s="105">
        <f t="shared" si="6"/>
        <v>2.6</v>
      </c>
      <c r="O58" s="107"/>
    </row>
    <row r="59" spans="1:15" ht="12.75">
      <c r="A59" s="34">
        <v>2206456830</v>
      </c>
      <c r="B59" s="35">
        <v>1</v>
      </c>
      <c r="C59" s="36">
        <v>39906</v>
      </c>
      <c r="D59" s="37">
        <v>0.2801388888888889</v>
      </c>
      <c r="E59" s="38">
        <v>42321</v>
      </c>
      <c r="F59" s="38">
        <v>13361</v>
      </c>
      <c r="G59" s="39">
        <v>0.41875</v>
      </c>
      <c r="H59" s="35" t="s">
        <v>25</v>
      </c>
      <c r="I59" s="35">
        <v>1</v>
      </c>
      <c r="J59" s="35" t="s">
        <v>12</v>
      </c>
      <c r="K59" s="40">
        <v>2.6</v>
      </c>
      <c r="L59" s="41">
        <f t="shared" si="7"/>
        <v>2.6</v>
      </c>
      <c r="M59" s="40">
        <f t="shared" si="8"/>
        <v>2.6</v>
      </c>
      <c r="N59" s="40">
        <f t="shared" si="6"/>
        <v>0</v>
      </c>
      <c r="O59" s="42"/>
    </row>
    <row r="60" spans="1:15" ht="12.75">
      <c r="A60" s="34">
        <v>2206455640</v>
      </c>
      <c r="B60" s="35">
        <v>1</v>
      </c>
      <c r="C60" s="36">
        <v>39906</v>
      </c>
      <c r="D60" s="37">
        <v>0.19770833333333335</v>
      </c>
      <c r="E60" s="38">
        <v>42327</v>
      </c>
      <c r="F60" s="38">
        <v>13358</v>
      </c>
      <c r="G60" s="39">
        <v>0.37777777777777777</v>
      </c>
      <c r="H60" s="35" t="s">
        <v>27</v>
      </c>
      <c r="I60" s="35">
        <v>1</v>
      </c>
      <c r="J60" s="35" t="s">
        <v>12</v>
      </c>
      <c r="K60" s="40">
        <v>3</v>
      </c>
      <c r="L60" s="41">
        <f t="shared" si="7"/>
        <v>3</v>
      </c>
      <c r="M60" s="40">
        <f t="shared" si="8"/>
        <v>3</v>
      </c>
      <c r="N60" s="40">
        <f t="shared" si="6"/>
        <v>0</v>
      </c>
      <c r="O60" s="42"/>
    </row>
    <row r="61" spans="1:15" ht="12.75">
      <c r="A61" s="34">
        <v>2206445110</v>
      </c>
      <c r="B61" s="35">
        <v>1</v>
      </c>
      <c r="C61" s="36">
        <v>39905</v>
      </c>
      <c r="D61" s="37">
        <v>0.4665972222222223</v>
      </c>
      <c r="E61" s="38">
        <v>42307</v>
      </c>
      <c r="F61" s="38">
        <v>13382</v>
      </c>
      <c r="G61" s="39">
        <v>0.4173611111111111</v>
      </c>
      <c r="H61" s="35" t="s">
        <v>28</v>
      </c>
      <c r="I61" s="35">
        <v>1</v>
      </c>
      <c r="J61" s="35" t="s">
        <v>12</v>
      </c>
      <c r="K61" s="40">
        <v>2.4</v>
      </c>
      <c r="L61" s="41">
        <f t="shared" si="7"/>
        <v>2.4</v>
      </c>
      <c r="M61" s="40">
        <f t="shared" si="8"/>
        <v>2.4</v>
      </c>
      <c r="N61" s="40">
        <f t="shared" si="6"/>
        <v>0</v>
      </c>
      <c r="O61" s="42"/>
    </row>
    <row r="62" spans="1:15" ht="38.25">
      <c r="A62" s="6">
        <v>2206435450</v>
      </c>
      <c r="B62" s="1">
        <v>1</v>
      </c>
      <c r="C62" s="2">
        <v>39904</v>
      </c>
      <c r="D62" s="3">
        <v>0.7952662037037036</v>
      </c>
      <c r="E62" s="4">
        <v>43589</v>
      </c>
      <c r="F62" s="4">
        <v>10433</v>
      </c>
      <c r="G62" s="5">
        <v>0.37986111111111115</v>
      </c>
      <c r="H62" s="1" t="s">
        <v>29</v>
      </c>
      <c r="I62" s="1">
        <v>0</v>
      </c>
      <c r="J62" s="1" t="s">
        <v>30</v>
      </c>
      <c r="K62" s="10">
        <v>1.8</v>
      </c>
      <c r="L62" s="22">
        <f t="shared" si="7"/>
        <v>1.8</v>
      </c>
      <c r="M62" s="10">
        <f t="shared" si="8"/>
        <v>0</v>
      </c>
      <c r="N62" s="10">
        <f t="shared" si="6"/>
        <v>1.8</v>
      </c>
      <c r="O62" s="7"/>
    </row>
    <row r="63" spans="1:15" ht="12.75">
      <c r="A63" s="34">
        <v>2206435130</v>
      </c>
      <c r="B63" s="35">
        <v>1</v>
      </c>
      <c r="C63" s="36">
        <v>39904</v>
      </c>
      <c r="D63" s="37">
        <v>0.7735879629629631</v>
      </c>
      <c r="E63" s="38">
        <v>42333</v>
      </c>
      <c r="F63" s="38">
        <v>13368</v>
      </c>
      <c r="G63" s="39">
        <v>0.41944444444444445</v>
      </c>
      <c r="H63" s="35" t="s">
        <v>31</v>
      </c>
      <c r="I63" s="35">
        <v>1</v>
      </c>
      <c r="J63" s="35" t="s">
        <v>12</v>
      </c>
      <c r="K63" s="40">
        <v>2</v>
      </c>
      <c r="L63" s="41">
        <f t="shared" si="7"/>
        <v>2</v>
      </c>
      <c r="M63" s="40">
        <f t="shared" si="8"/>
        <v>2</v>
      </c>
      <c r="N63" s="40">
        <f t="shared" si="6"/>
        <v>0</v>
      </c>
      <c r="O63" s="42"/>
    </row>
    <row r="64" spans="1:15" ht="12.75">
      <c r="A64" s="34">
        <v>2206433150</v>
      </c>
      <c r="B64" s="35">
        <v>1</v>
      </c>
      <c r="C64" s="36">
        <v>39904</v>
      </c>
      <c r="D64" s="37">
        <v>0.6358564814814814</v>
      </c>
      <c r="E64" s="38">
        <v>42355</v>
      </c>
      <c r="F64" s="38">
        <v>13378</v>
      </c>
      <c r="G64" s="39">
        <v>0.42083333333333334</v>
      </c>
      <c r="H64" s="35" t="s">
        <v>32</v>
      </c>
      <c r="I64" s="35">
        <v>1</v>
      </c>
      <c r="J64" s="35" t="s">
        <v>12</v>
      </c>
      <c r="K64" s="40">
        <v>2.2</v>
      </c>
      <c r="L64" s="41">
        <f t="shared" si="7"/>
        <v>2.2</v>
      </c>
      <c r="M64" s="40">
        <f t="shared" si="8"/>
        <v>2.2</v>
      </c>
      <c r="N64" s="40">
        <f t="shared" si="6"/>
        <v>0</v>
      </c>
      <c r="O64" s="42"/>
    </row>
    <row r="65" spans="1:15" ht="12.75">
      <c r="A65" s="34">
        <v>2206430230</v>
      </c>
      <c r="B65" s="35">
        <v>1</v>
      </c>
      <c r="C65" s="36">
        <v>39904</v>
      </c>
      <c r="D65" s="37">
        <v>0.432962962962963</v>
      </c>
      <c r="E65" s="38">
        <v>42324</v>
      </c>
      <c r="F65" s="38">
        <v>13361</v>
      </c>
      <c r="G65" s="39">
        <v>0.38125</v>
      </c>
      <c r="H65" s="35" t="s">
        <v>22</v>
      </c>
      <c r="I65" s="35">
        <v>1</v>
      </c>
      <c r="J65" s="35" t="s">
        <v>12</v>
      </c>
      <c r="K65" s="40">
        <v>2.5</v>
      </c>
      <c r="L65" s="41">
        <f t="shared" si="7"/>
        <v>2.5</v>
      </c>
      <c r="M65" s="40">
        <f t="shared" si="8"/>
        <v>2.5</v>
      </c>
      <c r="N65" s="40">
        <f t="shared" si="6"/>
        <v>0</v>
      </c>
      <c r="O65" s="42"/>
    </row>
    <row r="66" spans="1:15" ht="12.75">
      <c r="A66" s="34">
        <v>2206425040</v>
      </c>
      <c r="B66" s="35">
        <v>1</v>
      </c>
      <c r="C66" s="36">
        <v>39904</v>
      </c>
      <c r="D66" s="37">
        <v>0.07275462962962963</v>
      </c>
      <c r="E66" s="38">
        <v>42336</v>
      </c>
      <c r="F66" s="39">
        <v>0.5680555555555555</v>
      </c>
      <c r="G66" s="39">
        <v>0.4173611111111111</v>
      </c>
      <c r="H66" s="35" t="s">
        <v>29</v>
      </c>
      <c r="I66" s="35">
        <v>1</v>
      </c>
      <c r="J66" s="35" t="s">
        <v>12</v>
      </c>
      <c r="K66" s="40">
        <v>1.8</v>
      </c>
      <c r="L66" s="41">
        <f t="shared" si="7"/>
        <v>1.8</v>
      </c>
      <c r="M66" s="40">
        <f t="shared" si="8"/>
        <v>1.8</v>
      </c>
      <c r="N66" s="40">
        <f t="shared" si="6"/>
        <v>0</v>
      </c>
      <c r="O66" s="42"/>
    </row>
    <row r="67" spans="1:15" ht="12.75">
      <c r="A67" s="23" t="s">
        <v>1</v>
      </c>
      <c r="B67" s="24">
        <f>SUM(B54:B66)</f>
        <v>13</v>
      </c>
      <c r="C67" s="24"/>
      <c r="D67" s="24"/>
      <c r="E67" s="24"/>
      <c r="F67" s="55"/>
      <c r="G67" s="55"/>
      <c r="H67" s="59" t="s">
        <v>149</v>
      </c>
      <c r="I67" s="55">
        <f>SUM(I54:I66)</f>
        <v>9</v>
      </c>
      <c r="J67" s="56">
        <f>I67/B67*100</f>
        <v>69.23076923076923</v>
      </c>
      <c r="K67" s="40" t="s">
        <v>138</v>
      </c>
      <c r="L67" s="10">
        <f>SUM(L54:L66)</f>
        <v>35.4</v>
      </c>
      <c r="M67" s="40">
        <f>SUM(M54:M66)</f>
        <v>23.9</v>
      </c>
      <c r="N67" s="10">
        <f>SUM(N54:N66)</f>
        <v>11.5</v>
      </c>
      <c r="O67" s="7"/>
    </row>
    <row r="68" spans="1:15" ht="13.5" thickBot="1">
      <c r="A68" s="25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51">
        <f>M68+N68</f>
        <v>100</v>
      </c>
      <c r="M68" s="57">
        <f>M67/L67*100</f>
        <v>67.5141242937853</v>
      </c>
      <c r="N68" s="50">
        <f>N67/L67*100</f>
        <v>32.48587570621469</v>
      </c>
      <c r="O68" s="14" t="s">
        <v>138</v>
      </c>
    </row>
    <row r="69" spans="1:15" ht="12.75">
      <c r="A69" s="185" t="s">
        <v>139</v>
      </c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7"/>
      <c r="M69" s="187"/>
      <c r="N69" s="187"/>
      <c r="O69" s="188"/>
    </row>
    <row r="70" spans="1:15" ht="63.75">
      <c r="A70" s="29" t="s">
        <v>0</v>
      </c>
      <c r="B70" s="30" t="s">
        <v>1</v>
      </c>
      <c r="C70" s="30" t="s">
        <v>2</v>
      </c>
      <c r="D70" s="30" t="s">
        <v>3</v>
      </c>
      <c r="E70" s="30" t="s">
        <v>4</v>
      </c>
      <c r="F70" s="30" t="s">
        <v>5</v>
      </c>
      <c r="G70" s="30" t="s">
        <v>6</v>
      </c>
      <c r="H70" s="30" t="s">
        <v>7</v>
      </c>
      <c r="I70" s="30" t="s">
        <v>1</v>
      </c>
      <c r="J70" s="30" t="s">
        <v>8</v>
      </c>
      <c r="K70" s="31" t="s">
        <v>145</v>
      </c>
      <c r="L70" s="32" t="s">
        <v>144</v>
      </c>
      <c r="M70" s="32" t="s">
        <v>143</v>
      </c>
      <c r="N70" s="32" t="s">
        <v>142</v>
      </c>
      <c r="O70" s="33" t="s">
        <v>138</v>
      </c>
    </row>
    <row r="71" spans="1:15" ht="12.75">
      <c r="A71" s="6">
        <v>2206422980</v>
      </c>
      <c r="B71" s="1">
        <v>1</v>
      </c>
      <c r="C71" s="2">
        <v>39903</v>
      </c>
      <c r="D71" s="3">
        <v>0.9311805555555556</v>
      </c>
      <c r="E71" s="4">
        <v>45232</v>
      </c>
      <c r="F71" s="4">
        <v>7444</v>
      </c>
      <c r="G71" s="5">
        <v>0.6291666666666667</v>
      </c>
      <c r="H71" s="1" t="s">
        <v>22</v>
      </c>
      <c r="I71" s="1">
        <v>0</v>
      </c>
      <c r="J71" s="1" t="s">
        <v>33</v>
      </c>
      <c r="K71" s="10">
        <v>2.5</v>
      </c>
      <c r="L71" s="22">
        <f>K71</f>
        <v>2.5</v>
      </c>
      <c r="M71" s="10">
        <f>I71*K71</f>
        <v>0</v>
      </c>
      <c r="N71" s="10">
        <f>K71-M71</f>
        <v>2.5</v>
      </c>
      <c r="O71" s="7"/>
    </row>
    <row r="72" spans="1:15" ht="12.75">
      <c r="A72" s="34">
        <v>2206416340</v>
      </c>
      <c r="B72" s="35">
        <v>1</v>
      </c>
      <c r="C72" s="36">
        <v>39903</v>
      </c>
      <c r="D72" s="37">
        <v>0.4681712962962963</v>
      </c>
      <c r="E72" s="38">
        <v>42324</v>
      </c>
      <c r="F72" s="38">
        <v>13366</v>
      </c>
      <c r="G72" s="35">
        <v>11</v>
      </c>
      <c r="H72" s="35" t="s">
        <v>14</v>
      </c>
      <c r="I72" s="35">
        <v>1</v>
      </c>
      <c r="J72" s="35" t="s">
        <v>12</v>
      </c>
      <c r="K72" s="40">
        <v>2.8</v>
      </c>
      <c r="L72" s="41">
        <f aca="true" t="shared" si="9" ref="L72:L129">K72</f>
        <v>2.8</v>
      </c>
      <c r="M72" s="40">
        <f aca="true" t="shared" si="10" ref="M72:M129">I72*K72</f>
        <v>2.8</v>
      </c>
      <c r="N72" s="40">
        <f>K72-M72</f>
        <v>0</v>
      </c>
      <c r="O72" s="42"/>
    </row>
    <row r="73" spans="1:15" ht="12.75">
      <c r="A73" s="34">
        <v>2206413240</v>
      </c>
      <c r="B73" s="35">
        <v>1</v>
      </c>
      <c r="C73" s="36">
        <v>39903</v>
      </c>
      <c r="D73" s="37">
        <v>0.2533796296296296</v>
      </c>
      <c r="E73" s="38">
        <v>42303</v>
      </c>
      <c r="F73" s="38">
        <v>13373</v>
      </c>
      <c r="G73" s="39">
        <v>0.3375</v>
      </c>
      <c r="H73" s="35" t="s">
        <v>22</v>
      </c>
      <c r="I73" s="35">
        <v>1</v>
      </c>
      <c r="J73" s="35" t="s">
        <v>12</v>
      </c>
      <c r="K73" s="40">
        <v>2.5</v>
      </c>
      <c r="L73" s="41">
        <f t="shared" si="9"/>
        <v>2.5</v>
      </c>
      <c r="M73" s="40">
        <f t="shared" si="10"/>
        <v>2.5</v>
      </c>
      <c r="N73" s="40">
        <f aca="true" t="shared" si="11" ref="N73:N129">K73-M73</f>
        <v>0</v>
      </c>
      <c r="O73" s="42"/>
    </row>
    <row r="74" spans="1:15" ht="12.75">
      <c r="A74" s="34">
        <v>2206408360</v>
      </c>
      <c r="B74" s="35">
        <v>1</v>
      </c>
      <c r="C74" s="36">
        <v>39902</v>
      </c>
      <c r="D74" s="37">
        <v>0.9147800925925926</v>
      </c>
      <c r="E74" s="38">
        <v>42309</v>
      </c>
      <c r="F74" s="38">
        <v>13365</v>
      </c>
      <c r="G74" s="39">
        <v>0.3375</v>
      </c>
      <c r="H74" s="35" t="s">
        <v>15</v>
      </c>
      <c r="I74" s="35">
        <v>1</v>
      </c>
      <c r="J74" s="35" t="s">
        <v>12</v>
      </c>
      <c r="K74" s="40">
        <v>3.3</v>
      </c>
      <c r="L74" s="41">
        <f t="shared" si="9"/>
        <v>3.3</v>
      </c>
      <c r="M74" s="40">
        <f t="shared" si="10"/>
        <v>3.3</v>
      </c>
      <c r="N74" s="40">
        <f t="shared" si="11"/>
        <v>0</v>
      </c>
      <c r="O74" s="42"/>
    </row>
    <row r="75" spans="1:15" ht="25.5">
      <c r="A75" s="6">
        <v>2206407860</v>
      </c>
      <c r="B75" s="1">
        <v>1</v>
      </c>
      <c r="C75" s="2">
        <v>39902</v>
      </c>
      <c r="D75" s="3">
        <v>0.8800578703703703</v>
      </c>
      <c r="E75" s="4">
        <v>41859</v>
      </c>
      <c r="F75" s="4">
        <v>15347</v>
      </c>
      <c r="G75" s="5">
        <v>0.12569444444444444</v>
      </c>
      <c r="H75" s="1" t="s">
        <v>14</v>
      </c>
      <c r="I75" s="1">
        <v>0</v>
      </c>
      <c r="J75" s="1" t="s">
        <v>34</v>
      </c>
      <c r="K75" s="10">
        <v>2.8</v>
      </c>
      <c r="L75" s="22">
        <f t="shared" si="9"/>
        <v>2.8</v>
      </c>
      <c r="M75" s="10">
        <f t="shared" si="10"/>
        <v>0</v>
      </c>
      <c r="N75" s="10">
        <f t="shared" si="11"/>
        <v>2.8</v>
      </c>
      <c r="O75" s="7"/>
    </row>
    <row r="76" spans="1:15" ht="12.75">
      <c r="A76" s="34">
        <v>2206407390</v>
      </c>
      <c r="B76" s="35">
        <v>1</v>
      </c>
      <c r="C76" s="36">
        <v>39902</v>
      </c>
      <c r="D76" s="37">
        <v>0.8469328703703703</v>
      </c>
      <c r="E76" s="38">
        <v>42327</v>
      </c>
      <c r="F76" s="38">
        <v>13378</v>
      </c>
      <c r="G76" s="35">
        <v>11</v>
      </c>
      <c r="H76" s="35" t="s">
        <v>22</v>
      </c>
      <c r="I76" s="35">
        <v>1</v>
      </c>
      <c r="J76" s="35" t="s">
        <v>12</v>
      </c>
      <c r="K76" s="40">
        <v>2.5</v>
      </c>
      <c r="L76" s="41">
        <f t="shared" si="9"/>
        <v>2.5</v>
      </c>
      <c r="M76" s="40">
        <f t="shared" si="10"/>
        <v>2.5</v>
      </c>
      <c r="N76" s="40">
        <f t="shared" si="11"/>
        <v>0</v>
      </c>
      <c r="O76" s="42"/>
    </row>
    <row r="77" spans="1:15" ht="12.75">
      <c r="A77" s="34">
        <v>2206406920</v>
      </c>
      <c r="B77" s="35">
        <v>1</v>
      </c>
      <c r="C77" s="36">
        <v>39902</v>
      </c>
      <c r="D77" s="37">
        <v>0.8144791666666666</v>
      </c>
      <c r="E77" s="38">
        <v>42319</v>
      </c>
      <c r="F77" s="38">
        <v>13367</v>
      </c>
      <c r="G77" s="39">
        <v>0.4201388888888889</v>
      </c>
      <c r="H77" s="35" t="s">
        <v>28</v>
      </c>
      <c r="I77" s="35">
        <v>1</v>
      </c>
      <c r="J77" s="35" t="s">
        <v>12</v>
      </c>
      <c r="K77" s="40">
        <v>2.4</v>
      </c>
      <c r="L77" s="41">
        <f t="shared" si="9"/>
        <v>2.4</v>
      </c>
      <c r="M77" s="40">
        <f t="shared" si="10"/>
        <v>2.4</v>
      </c>
      <c r="N77" s="40">
        <f t="shared" si="11"/>
        <v>0</v>
      </c>
      <c r="O77" s="42"/>
    </row>
    <row r="78" spans="1:15" ht="12.75">
      <c r="A78" s="34">
        <v>2206406650</v>
      </c>
      <c r="B78" s="35">
        <v>1</v>
      </c>
      <c r="C78" s="36">
        <v>39902</v>
      </c>
      <c r="D78" s="37">
        <v>0.7954629629629629</v>
      </c>
      <c r="E78" s="38">
        <v>42311</v>
      </c>
      <c r="F78" s="38">
        <v>13348</v>
      </c>
      <c r="G78" s="35">
        <v>10</v>
      </c>
      <c r="H78" s="35" t="s">
        <v>9</v>
      </c>
      <c r="I78" s="35">
        <v>1</v>
      </c>
      <c r="J78" s="35" t="s">
        <v>12</v>
      </c>
      <c r="K78" s="40">
        <v>3.1</v>
      </c>
      <c r="L78" s="41">
        <f t="shared" si="9"/>
        <v>3.1</v>
      </c>
      <c r="M78" s="40">
        <f t="shared" si="10"/>
        <v>3.1</v>
      </c>
      <c r="N78" s="40">
        <f t="shared" si="11"/>
        <v>0</v>
      </c>
      <c r="O78" s="42"/>
    </row>
    <row r="79" spans="1:15" ht="12.75">
      <c r="A79" s="34">
        <v>2206405510</v>
      </c>
      <c r="B79" s="35">
        <v>1</v>
      </c>
      <c r="C79" s="36">
        <v>39902</v>
      </c>
      <c r="D79" s="37">
        <v>0.7163425925925927</v>
      </c>
      <c r="E79" s="38">
        <v>42333</v>
      </c>
      <c r="F79" s="38">
        <v>13359</v>
      </c>
      <c r="G79" s="39">
        <v>0.41875</v>
      </c>
      <c r="H79" s="35" t="s">
        <v>13</v>
      </c>
      <c r="I79" s="35">
        <v>1</v>
      </c>
      <c r="J79" s="35" t="s">
        <v>12</v>
      </c>
      <c r="K79" s="40">
        <v>2.7</v>
      </c>
      <c r="L79" s="41">
        <f t="shared" si="9"/>
        <v>2.7</v>
      </c>
      <c r="M79" s="40">
        <f t="shared" si="10"/>
        <v>2.7</v>
      </c>
      <c r="N79" s="40">
        <f t="shared" si="11"/>
        <v>0</v>
      </c>
      <c r="O79" s="42"/>
    </row>
    <row r="80" spans="1:15" ht="12.75">
      <c r="A80" s="34">
        <v>2206405510</v>
      </c>
      <c r="B80" s="35">
        <v>1</v>
      </c>
      <c r="C80" s="36">
        <v>39902</v>
      </c>
      <c r="D80" s="37">
        <v>0.7163425925925927</v>
      </c>
      <c r="E80" s="38">
        <v>42333</v>
      </c>
      <c r="F80" s="38">
        <v>13359</v>
      </c>
      <c r="G80" s="39">
        <v>0.41875</v>
      </c>
      <c r="H80" s="35" t="s">
        <v>13</v>
      </c>
      <c r="I80" s="35">
        <v>1</v>
      </c>
      <c r="J80" s="35" t="s">
        <v>12</v>
      </c>
      <c r="K80" s="40">
        <v>2.7</v>
      </c>
      <c r="L80" s="41">
        <f t="shared" si="9"/>
        <v>2.7</v>
      </c>
      <c r="M80" s="40">
        <f t="shared" si="10"/>
        <v>2.7</v>
      </c>
      <c r="N80" s="40">
        <f t="shared" si="11"/>
        <v>0</v>
      </c>
      <c r="O80" s="42"/>
    </row>
    <row r="81" spans="1:15" ht="12.75">
      <c r="A81" s="34">
        <v>2206403700</v>
      </c>
      <c r="B81" s="35">
        <v>1</v>
      </c>
      <c r="C81" s="36">
        <v>39902</v>
      </c>
      <c r="D81" s="37">
        <v>0.590787037037037</v>
      </c>
      <c r="E81" s="38">
        <v>42336</v>
      </c>
      <c r="F81" s="38">
        <v>13356</v>
      </c>
      <c r="G81" s="39">
        <v>0.50625</v>
      </c>
      <c r="H81" s="35" t="s">
        <v>28</v>
      </c>
      <c r="I81" s="35">
        <v>1</v>
      </c>
      <c r="J81" s="35" t="s">
        <v>12</v>
      </c>
      <c r="K81" s="40">
        <v>2.4</v>
      </c>
      <c r="L81" s="41">
        <f t="shared" si="9"/>
        <v>2.4</v>
      </c>
      <c r="M81" s="40">
        <f t="shared" si="10"/>
        <v>2.4</v>
      </c>
      <c r="N81" s="40">
        <f t="shared" si="11"/>
        <v>0</v>
      </c>
      <c r="O81" s="42"/>
    </row>
    <row r="82" spans="1:15" ht="12.75">
      <c r="A82" s="6">
        <v>2206403500</v>
      </c>
      <c r="B82" s="1">
        <v>1</v>
      </c>
      <c r="C82" s="2">
        <v>39902</v>
      </c>
      <c r="D82" s="3">
        <v>0.5765162037037037</v>
      </c>
      <c r="E82" s="4">
        <v>42507</v>
      </c>
      <c r="F82" s="4">
        <v>12885</v>
      </c>
      <c r="G82" s="5">
        <v>0.4166666666666667</v>
      </c>
      <c r="H82" s="1" t="s">
        <v>35</v>
      </c>
      <c r="I82" s="1">
        <v>0</v>
      </c>
      <c r="J82" s="1" t="s">
        <v>36</v>
      </c>
      <c r="K82" s="10">
        <v>1.6</v>
      </c>
      <c r="L82" s="22">
        <f t="shared" si="9"/>
        <v>1.6</v>
      </c>
      <c r="M82" s="10">
        <f t="shared" si="10"/>
        <v>0</v>
      </c>
      <c r="N82" s="10">
        <f t="shared" si="11"/>
        <v>1.6</v>
      </c>
      <c r="O82" s="7"/>
    </row>
    <row r="83" spans="1:15" ht="12.75">
      <c r="A83" s="34">
        <v>2206403430</v>
      </c>
      <c r="B83" s="35">
        <v>1</v>
      </c>
      <c r="C83" s="36">
        <v>39902</v>
      </c>
      <c r="D83" s="37">
        <v>0.5718287037037036</v>
      </c>
      <c r="E83" s="38">
        <v>42303</v>
      </c>
      <c r="F83" s="38">
        <v>13364</v>
      </c>
      <c r="G83" s="39">
        <v>0.38125</v>
      </c>
      <c r="H83" s="35" t="s">
        <v>21</v>
      </c>
      <c r="I83" s="35">
        <v>1</v>
      </c>
      <c r="J83" s="35" t="s">
        <v>12</v>
      </c>
      <c r="K83" s="40">
        <v>3.5</v>
      </c>
      <c r="L83" s="41">
        <f t="shared" si="9"/>
        <v>3.5</v>
      </c>
      <c r="M83" s="40">
        <f t="shared" si="10"/>
        <v>3.5</v>
      </c>
      <c r="N83" s="40">
        <f t="shared" si="11"/>
        <v>0</v>
      </c>
      <c r="O83" s="42"/>
    </row>
    <row r="84" spans="1:15" ht="12.75">
      <c r="A84" s="34">
        <v>2206403380</v>
      </c>
      <c r="B84" s="35">
        <v>1</v>
      </c>
      <c r="C84" s="36">
        <v>39902</v>
      </c>
      <c r="D84" s="37">
        <v>0.5684953703703703</v>
      </c>
      <c r="E84" s="38">
        <v>42326</v>
      </c>
      <c r="F84" s="38">
        <v>13362</v>
      </c>
      <c r="G84" s="39">
        <v>0.42083333333333334</v>
      </c>
      <c r="H84" s="35" t="s">
        <v>37</v>
      </c>
      <c r="I84" s="35">
        <v>1</v>
      </c>
      <c r="J84" s="35" t="s">
        <v>12</v>
      </c>
      <c r="K84" s="40">
        <v>4</v>
      </c>
      <c r="L84" s="41">
        <f t="shared" si="9"/>
        <v>4</v>
      </c>
      <c r="M84" s="40">
        <f t="shared" si="10"/>
        <v>4</v>
      </c>
      <c r="N84" s="40">
        <f t="shared" si="11"/>
        <v>0</v>
      </c>
      <c r="O84" s="42"/>
    </row>
    <row r="85" spans="1:18" ht="63.75">
      <c r="A85" s="109">
        <v>2206386020</v>
      </c>
      <c r="B85" s="110">
        <v>1</v>
      </c>
      <c r="C85" s="111">
        <v>39901</v>
      </c>
      <c r="D85" s="112">
        <v>0.3632754629629629</v>
      </c>
      <c r="E85" s="113">
        <v>41989</v>
      </c>
      <c r="F85" s="113">
        <v>14009</v>
      </c>
      <c r="G85" s="114">
        <v>0.33888888888888885</v>
      </c>
      <c r="H85" s="110" t="s">
        <v>38</v>
      </c>
      <c r="I85" s="110">
        <v>0</v>
      </c>
      <c r="J85" s="110" t="s">
        <v>39</v>
      </c>
      <c r="K85" s="115">
        <v>3.8</v>
      </c>
      <c r="L85" s="116">
        <f t="shared" si="9"/>
        <v>3.8</v>
      </c>
      <c r="M85" s="115">
        <f t="shared" si="10"/>
        <v>0</v>
      </c>
      <c r="N85" s="115">
        <f t="shared" si="11"/>
        <v>3.8</v>
      </c>
      <c r="O85" s="162"/>
      <c r="P85" s="166" t="s">
        <v>165</v>
      </c>
      <c r="Q85" s="174" t="s">
        <v>166</v>
      </c>
      <c r="R85" s="166" t="s">
        <v>167</v>
      </c>
    </row>
    <row r="86" spans="1:18" ht="12.75">
      <c r="A86" s="34">
        <v>2206378710</v>
      </c>
      <c r="B86" s="35">
        <v>1</v>
      </c>
      <c r="C86" s="36">
        <v>39900</v>
      </c>
      <c r="D86" s="37">
        <v>0.8551157407407407</v>
      </c>
      <c r="E86" s="38">
        <v>42353</v>
      </c>
      <c r="F86" s="38">
        <v>13378</v>
      </c>
      <c r="G86" s="39">
        <v>0.4215277777777778</v>
      </c>
      <c r="H86" s="35" t="s">
        <v>40</v>
      </c>
      <c r="I86" s="35">
        <v>1</v>
      </c>
      <c r="J86" s="35" t="s">
        <v>12</v>
      </c>
      <c r="K86" s="40">
        <v>2.3</v>
      </c>
      <c r="L86" s="41">
        <f t="shared" si="9"/>
        <v>2.3</v>
      </c>
      <c r="M86" s="40">
        <f t="shared" si="10"/>
        <v>2.3</v>
      </c>
      <c r="N86" s="40">
        <f t="shared" si="11"/>
        <v>0</v>
      </c>
      <c r="O86" s="163"/>
      <c r="P86" s="167">
        <f>I54+I55+I56+I57+I58+I59+I60+I61+I62+I63+I64+I65+I66+I71+I72+I73+I74+I75+I76+I77+I78+I79+I80+I81+I82+I83+I84+I86</f>
        <v>21</v>
      </c>
      <c r="Q86" s="170">
        <f>B54+B55+B56+B57+B58+B59+B60+B61+B62+B63+B64+B65+B66+B71+B72+B73+B74+B75+B76+B77+B78+B79+B80+B81+B82+B83+B84+B85+B86</f>
        <v>29</v>
      </c>
      <c r="R86" s="173">
        <f>P86/Q86*100</f>
        <v>72.41379310344827</v>
      </c>
    </row>
    <row r="87" spans="1:18" ht="12.75">
      <c r="A87" s="34"/>
      <c r="B87" s="35"/>
      <c r="C87" s="36"/>
      <c r="D87" s="37"/>
      <c r="E87" s="38"/>
      <c r="F87" s="38"/>
      <c r="G87" s="39"/>
      <c r="H87" s="35"/>
      <c r="I87" s="35"/>
      <c r="J87" s="35"/>
      <c r="K87" s="40"/>
      <c r="L87" s="41"/>
      <c r="M87" s="40"/>
      <c r="N87" s="40"/>
      <c r="O87" s="163"/>
      <c r="P87" s="168">
        <f>M54+M55+M56+M57+M58+M59+M60+M61+M62+M63+M64+M65+M66+M71+M72+M73+M74+M75+M76+M77+M78+M79+M80+M81+M82+M83+M84+M85+M86</f>
        <v>58.1</v>
      </c>
      <c r="Q87" s="171">
        <f>N54+N55+N56+N57+N58+N59+N60+N61+N62+N63+N64+N65+N66+N71+N72+N73+N74+N75+N76+N77+N78+N79+N80+N81+N82+N83+N84+N85+N86</f>
        <v>22.200000000000003</v>
      </c>
      <c r="R87" s="171"/>
    </row>
    <row r="88" spans="1:18" ht="38.25">
      <c r="A88" s="6">
        <v>2206371840</v>
      </c>
      <c r="B88" s="1">
        <v>1</v>
      </c>
      <c r="C88" s="2">
        <v>39900</v>
      </c>
      <c r="D88" s="3">
        <v>0.3778009259259259</v>
      </c>
      <c r="E88" s="4">
        <v>42298</v>
      </c>
      <c r="F88" s="4">
        <v>16717</v>
      </c>
      <c r="G88" s="1">
        <v>10</v>
      </c>
      <c r="H88" s="1" t="s">
        <v>19</v>
      </c>
      <c r="I88" s="1">
        <v>0</v>
      </c>
      <c r="J88" s="1" t="s">
        <v>41</v>
      </c>
      <c r="K88" s="10">
        <v>3.9</v>
      </c>
      <c r="L88" s="22">
        <f t="shared" si="9"/>
        <v>3.9</v>
      </c>
      <c r="M88" s="10">
        <f t="shared" si="10"/>
        <v>0</v>
      </c>
      <c r="N88" s="10">
        <f t="shared" si="11"/>
        <v>3.9</v>
      </c>
      <c r="O88" s="164"/>
      <c r="P88" s="177" t="s">
        <v>7</v>
      </c>
      <c r="Q88" s="175" t="s">
        <v>168</v>
      </c>
      <c r="R88" s="176"/>
    </row>
    <row r="89" spans="1:18" ht="25.5">
      <c r="A89" s="6">
        <v>2206363310</v>
      </c>
      <c r="B89" s="1">
        <v>1</v>
      </c>
      <c r="C89" s="2">
        <v>39899</v>
      </c>
      <c r="D89" s="3">
        <v>0.7858217592592592</v>
      </c>
      <c r="E89" s="4">
        <v>41514</v>
      </c>
      <c r="F89" s="4">
        <v>13809</v>
      </c>
      <c r="G89" s="5">
        <v>0.2923611111111111</v>
      </c>
      <c r="H89" s="1" t="s">
        <v>28</v>
      </c>
      <c r="I89" s="1">
        <v>0</v>
      </c>
      <c r="J89" s="1" t="s">
        <v>42</v>
      </c>
      <c r="K89" s="10">
        <v>2.4</v>
      </c>
      <c r="L89" s="22">
        <f t="shared" si="9"/>
        <v>2.4</v>
      </c>
      <c r="M89" s="10">
        <f t="shared" si="10"/>
        <v>0</v>
      </c>
      <c r="N89" s="10">
        <f t="shared" si="11"/>
        <v>2.4</v>
      </c>
      <c r="O89" s="7"/>
      <c r="P89" s="165">
        <f>L54+L55+L56+L57+L58+L59+L60+L61+L62+L63+L64+L65+L66+L71+L72+L73+L74+L75+L76+L77+L78+L79+L80+L81+L82+L83+L84+L85+L86</f>
        <v>80.29999999999998</v>
      </c>
      <c r="Q89" s="169">
        <f>P87/P89*100</f>
        <v>72.35367372353674</v>
      </c>
      <c r="R89" s="172">
        <f>Q87/P89*100</f>
        <v>27.646326276463274</v>
      </c>
    </row>
    <row r="90" spans="1:15" ht="25.5">
      <c r="A90" s="6">
        <v>2206362260</v>
      </c>
      <c r="B90" s="1">
        <v>1</v>
      </c>
      <c r="C90" s="2">
        <v>39899</v>
      </c>
      <c r="D90" s="3">
        <v>0.7131828703703703</v>
      </c>
      <c r="E90" s="8">
        <v>1.7458333333333333</v>
      </c>
      <c r="F90" s="4">
        <v>13866</v>
      </c>
      <c r="G90" s="5">
        <v>0.4590277777777778</v>
      </c>
      <c r="H90" s="1" t="s">
        <v>35</v>
      </c>
      <c r="I90" s="1">
        <v>0</v>
      </c>
      <c r="J90" s="1" t="s">
        <v>42</v>
      </c>
      <c r="K90" s="10">
        <v>1.6</v>
      </c>
      <c r="L90" s="22">
        <f t="shared" si="9"/>
        <v>1.6</v>
      </c>
      <c r="M90" s="10">
        <f t="shared" si="10"/>
        <v>0</v>
      </c>
      <c r="N90" s="10">
        <f t="shared" si="11"/>
        <v>1.6</v>
      </c>
      <c r="O90" s="7"/>
    </row>
    <row r="91" spans="1:15" ht="25.5">
      <c r="A91" s="6">
        <v>2206354360</v>
      </c>
      <c r="B91" s="1">
        <v>1</v>
      </c>
      <c r="C91" s="2">
        <v>39899</v>
      </c>
      <c r="D91" s="3">
        <v>0.16440972222222222</v>
      </c>
      <c r="E91" s="8">
        <v>1.75625</v>
      </c>
      <c r="F91" s="4">
        <v>13123</v>
      </c>
      <c r="G91" s="5">
        <v>0.3347222222222222</v>
      </c>
      <c r="H91" s="1" t="s">
        <v>22</v>
      </c>
      <c r="I91" s="1">
        <v>0</v>
      </c>
      <c r="J91" s="1" t="s">
        <v>43</v>
      </c>
      <c r="K91" s="10">
        <v>2.5</v>
      </c>
      <c r="L91" s="22">
        <f t="shared" si="9"/>
        <v>2.5</v>
      </c>
      <c r="M91" s="10">
        <f t="shared" si="10"/>
        <v>0</v>
      </c>
      <c r="N91" s="10">
        <f t="shared" si="11"/>
        <v>2.5</v>
      </c>
      <c r="O91" s="7"/>
    </row>
    <row r="92" spans="1:15" ht="25.5">
      <c r="A92" s="6">
        <v>2206352780</v>
      </c>
      <c r="B92" s="1">
        <v>1</v>
      </c>
      <c r="C92" s="2">
        <v>39899</v>
      </c>
      <c r="D92" s="3">
        <v>0.054699074074074074</v>
      </c>
      <c r="E92" s="4">
        <v>41753</v>
      </c>
      <c r="F92" s="4">
        <v>12662</v>
      </c>
      <c r="G92" s="1">
        <v>8</v>
      </c>
      <c r="H92" s="1" t="s">
        <v>28</v>
      </c>
      <c r="I92" s="1">
        <v>0</v>
      </c>
      <c r="J92" s="1" t="s">
        <v>44</v>
      </c>
      <c r="K92" s="10">
        <v>2.4</v>
      </c>
      <c r="L92" s="22">
        <f t="shared" si="9"/>
        <v>2.4</v>
      </c>
      <c r="M92" s="10">
        <f t="shared" si="10"/>
        <v>0</v>
      </c>
      <c r="N92" s="10">
        <f t="shared" si="11"/>
        <v>2.4</v>
      </c>
      <c r="O92" s="7"/>
    </row>
    <row r="93" spans="1:15" ht="12.75">
      <c r="A93" s="34">
        <v>2206338900</v>
      </c>
      <c r="B93" s="35">
        <v>1</v>
      </c>
      <c r="C93" s="36">
        <v>39898</v>
      </c>
      <c r="D93" s="37">
        <v>0.0907175925925926</v>
      </c>
      <c r="E93" s="38">
        <v>42352</v>
      </c>
      <c r="F93" s="38">
        <v>13376</v>
      </c>
      <c r="G93" s="39">
        <v>0.4215277777777778</v>
      </c>
      <c r="H93" s="35" t="s">
        <v>31</v>
      </c>
      <c r="I93" s="35">
        <v>1</v>
      </c>
      <c r="J93" s="35" t="s">
        <v>12</v>
      </c>
      <c r="K93" s="40">
        <v>2</v>
      </c>
      <c r="L93" s="41">
        <f t="shared" si="9"/>
        <v>2</v>
      </c>
      <c r="M93" s="40">
        <f t="shared" si="10"/>
        <v>2</v>
      </c>
      <c r="N93" s="40">
        <f t="shared" si="11"/>
        <v>0</v>
      </c>
      <c r="O93" s="42"/>
    </row>
    <row r="94" spans="1:15" ht="25.5">
      <c r="A94" s="6">
        <v>2206338790</v>
      </c>
      <c r="B94" s="1">
        <v>1</v>
      </c>
      <c r="C94" s="2">
        <v>39898</v>
      </c>
      <c r="D94" s="3">
        <v>0.08302083333333334</v>
      </c>
      <c r="E94" s="4">
        <v>46311</v>
      </c>
      <c r="F94" s="4">
        <v>13245</v>
      </c>
      <c r="G94" s="1">
        <v>9</v>
      </c>
      <c r="H94" s="1" t="s">
        <v>25</v>
      </c>
      <c r="I94" s="1">
        <v>0</v>
      </c>
      <c r="J94" s="1" t="s">
        <v>45</v>
      </c>
      <c r="K94" s="10">
        <v>2.6</v>
      </c>
      <c r="L94" s="22">
        <f t="shared" si="9"/>
        <v>2.6</v>
      </c>
      <c r="M94" s="10">
        <f t="shared" si="10"/>
        <v>0</v>
      </c>
      <c r="N94" s="10">
        <f t="shared" si="11"/>
        <v>2.6</v>
      </c>
      <c r="O94" s="7"/>
    </row>
    <row r="95" spans="1:15" ht="12.75">
      <c r="A95" s="69">
        <v>2206336610</v>
      </c>
      <c r="B95" s="70">
        <v>1</v>
      </c>
      <c r="C95" s="71">
        <v>39897</v>
      </c>
      <c r="D95" s="72">
        <v>0.9313425925925927</v>
      </c>
      <c r="E95" s="73">
        <v>37729</v>
      </c>
      <c r="F95" s="73">
        <v>15091</v>
      </c>
      <c r="G95" s="74">
        <v>0.08611111111111112</v>
      </c>
      <c r="H95" s="70" t="s">
        <v>13</v>
      </c>
      <c r="I95" s="70">
        <v>0</v>
      </c>
      <c r="J95" s="70" t="s">
        <v>46</v>
      </c>
      <c r="K95" s="75">
        <v>2.7</v>
      </c>
      <c r="L95" s="76">
        <f t="shared" si="9"/>
        <v>2.7</v>
      </c>
      <c r="M95" s="75">
        <f t="shared" si="10"/>
        <v>0</v>
      </c>
      <c r="N95" s="75">
        <f t="shared" si="11"/>
        <v>2.7</v>
      </c>
      <c r="O95" s="77"/>
    </row>
    <row r="96" spans="1:15" ht="38.25">
      <c r="A96" s="6">
        <v>2206318950</v>
      </c>
      <c r="B96" s="1">
        <v>1</v>
      </c>
      <c r="C96" s="2">
        <v>39896</v>
      </c>
      <c r="D96" s="3">
        <v>0.705</v>
      </c>
      <c r="E96" s="4">
        <v>41896</v>
      </c>
      <c r="F96" s="4">
        <v>15777</v>
      </c>
      <c r="G96" s="5">
        <v>0.6715277777777778</v>
      </c>
      <c r="H96" s="1" t="s">
        <v>25</v>
      </c>
      <c r="I96" s="1">
        <v>0</v>
      </c>
      <c r="J96" s="1" t="s">
        <v>47</v>
      </c>
      <c r="K96" s="10">
        <v>2.6</v>
      </c>
      <c r="L96" s="22">
        <f t="shared" si="9"/>
        <v>2.6</v>
      </c>
      <c r="M96" s="10">
        <f t="shared" si="10"/>
        <v>0</v>
      </c>
      <c r="N96" s="10">
        <f t="shared" si="11"/>
        <v>2.6</v>
      </c>
      <c r="O96" s="7"/>
    </row>
    <row r="97" spans="1:15" ht="12.75">
      <c r="A97" s="34">
        <v>2206313870</v>
      </c>
      <c r="B97" s="35">
        <v>1</v>
      </c>
      <c r="C97" s="36">
        <v>39896</v>
      </c>
      <c r="D97" s="37">
        <v>0.35270833333333335</v>
      </c>
      <c r="E97" s="38">
        <v>42339</v>
      </c>
      <c r="F97" s="38">
        <v>13379</v>
      </c>
      <c r="G97" s="39">
        <v>0.41944444444444445</v>
      </c>
      <c r="H97" s="35" t="s">
        <v>29</v>
      </c>
      <c r="I97" s="35">
        <v>1</v>
      </c>
      <c r="J97" s="35" t="s">
        <v>12</v>
      </c>
      <c r="K97" s="40">
        <v>1.8</v>
      </c>
      <c r="L97" s="41">
        <f t="shared" si="9"/>
        <v>1.8</v>
      </c>
      <c r="M97" s="40">
        <f t="shared" si="10"/>
        <v>1.8</v>
      </c>
      <c r="N97" s="40">
        <f t="shared" si="11"/>
        <v>0</v>
      </c>
      <c r="O97" s="42"/>
    </row>
    <row r="98" spans="1:15" ht="38.25">
      <c r="A98" s="6">
        <v>2206306770</v>
      </c>
      <c r="B98" s="1">
        <v>1</v>
      </c>
      <c r="C98" s="2">
        <v>39895</v>
      </c>
      <c r="D98" s="3">
        <v>0.8595717592592593</v>
      </c>
      <c r="E98" s="4">
        <v>39207</v>
      </c>
      <c r="F98" s="4">
        <v>16058</v>
      </c>
      <c r="G98" s="48">
        <v>2.421527777777778</v>
      </c>
      <c r="H98" s="1" t="s">
        <v>11</v>
      </c>
      <c r="I98" s="1">
        <v>0</v>
      </c>
      <c r="J98" s="1" t="s">
        <v>48</v>
      </c>
      <c r="K98" s="10">
        <v>3.7</v>
      </c>
      <c r="L98" s="22">
        <f t="shared" si="9"/>
        <v>3.7</v>
      </c>
      <c r="M98" s="10">
        <f t="shared" si="10"/>
        <v>0</v>
      </c>
      <c r="N98" s="10">
        <f t="shared" si="11"/>
        <v>3.7</v>
      </c>
      <c r="O98" s="7"/>
    </row>
    <row r="99" spans="1:15" ht="12.75">
      <c r="A99" s="34">
        <v>2206284220</v>
      </c>
      <c r="B99" s="35">
        <v>1</v>
      </c>
      <c r="C99" s="36">
        <v>39894</v>
      </c>
      <c r="D99" s="37">
        <v>0.2936921296296296</v>
      </c>
      <c r="E99" s="38">
        <v>42348</v>
      </c>
      <c r="F99" s="38">
        <v>13354</v>
      </c>
      <c r="G99" s="39">
        <v>0.4201388888888889</v>
      </c>
      <c r="H99" s="35" t="s">
        <v>40</v>
      </c>
      <c r="I99" s="35">
        <v>1</v>
      </c>
      <c r="J99" s="35" t="s">
        <v>12</v>
      </c>
      <c r="K99" s="40">
        <v>2.3</v>
      </c>
      <c r="L99" s="41">
        <f t="shared" si="9"/>
        <v>2.3</v>
      </c>
      <c r="M99" s="40">
        <f t="shared" si="10"/>
        <v>2.3</v>
      </c>
      <c r="N99" s="40">
        <f t="shared" si="11"/>
        <v>0</v>
      </c>
      <c r="O99" s="42"/>
    </row>
    <row r="100" spans="1:15" ht="38.25">
      <c r="A100" s="6">
        <v>8206247770</v>
      </c>
      <c r="B100" s="1">
        <v>1</v>
      </c>
      <c r="C100" s="2">
        <v>39891</v>
      </c>
      <c r="D100" s="3">
        <v>0.7622337962962963</v>
      </c>
      <c r="E100" s="1" t="s">
        <v>49</v>
      </c>
      <c r="F100" s="47">
        <v>-174782</v>
      </c>
      <c r="G100" s="1">
        <v>10</v>
      </c>
      <c r="H100" s="1" t="s">
        <v>50</v>
      </c>
      <c r="I100" s="1">
        <v>0</v>
      </c>
      <c r="J100" s="1" t="s">
        <v>51</v>
      </c>
      <c r="K100" s="10">
        <v>7.9</v>
      </c>
      <c r="L100" s="22">
        <f t="shared" si="9"/>
        <v>7.9</v>
      </c>
      <c r="M100" s="10">
        <f t="shared" si="10"/>
        <v>0</v>
      </c>
      <c r="N100" s="10">
        <f t="shared" si="11"/>
        <v>7.9</v>
      </c>
      <c r="O100" s="7"/>
    </row>
    <row r="101" spans="1:15" ht="38.25">
      <c r="A101" s="6">
        <v>2206245200</v>
      </c>
      <c r="B101" s="1">
        <v>1</v>
      </c>
      <c r="C101" s="2">
        <v>39891</v>
      </c>
      <c r="D101" s="3">
        <v>0.5844675925925926</v>
      </c>
      <c r="E101" s="4">
        <v>41931</v>
      </c>
      <c r="F101" s="4">
        <v>15629</v>
      </c>
      <c r="G101" s="5">
        <v>0.044444444444444446</v>
      </c>
      <c r="H101" s="1" t="s">
        <v>27</v>
      </c>
      <c r="I101" s="1">
        <v>0</v>
      </c>
      <c r="J101" s="1" t="s">
        <v>47</v>
      </c>
      <c r="K101" s="10">
        <v>3</v>
      </c>
      <c r="L101" s="22">
        <f t="shared" si="9"/>
        <v>3</v>
      </c>
      <c r="M101" s="10">
        <f t="shared" si="10"/>
        <v>0</v>
      </c>
      <c r="N101" s="10">
        <f t="shared" si="11"/>
        <v>3</v>
      </c>
      <c r="O101" s="7"/>
    </row>
    <row r="102" spans="1:15" ht="25.5">
      <c r="A102" s="6">
        <v>2206243050</v>
      </c>
      <c r="B102" s="1">
        <v>1</v>
      </c>
      <c r="C102" s="2">
        <v>39891</v>
      </c>
      <c r="D102" s="3">
        <v>0.4346990740740741</v>
      </c>
      <c r="E102" s="4">
        <v>36462</v>
      </c>
      <c r="F102" s="4">
        <v>12658</v>
      </c>
      <c r="G102" s="48">
        <v>2.8791666666666664</v>
      </c>
      <c r="H102" s="1" t="s">
        <v>52</v>
      </c>
      <c r="I102" s="1">
        <v>0</v>
      </c>
      <c r="J102" s="1" t="s">
        <v>53</v>
      </c>
      <c r="K102" s="10">
        <v>3.6</v>
      </c>
      <c r="L102" s="22">
        <f t="shared" si="9"/>
        <v>3.6</v>
      </c>
      <c r="M102" s="10">
        <f t="shared" si="10"/>
        <v>0</v>
      </c>
      <c r="N102" s="10">
        <f t="shared" si="11"/>
        <v>3.6</v>
      </c>
      <c r="O102" s="7"/>
    </row>
    <row r="103" spans="1:15" ht="25.5">
      <c r="A103" s="6">
        <v>2206241870</v>
      </c>
      <c r="B103" s="1">
        <v>1</v>
      </c>
      <c r="C103" s="2">
        <v>39891</v>
      </c>
      <c r="D103" s="3">
        <v>0.35270833333333335</v>
      </c>
      <c r="E103" s="4">
        <v>36528</v>
      </c>
      <c r="F103" s="4">
        <v>12722</v>
      </c>
      <c r="G103" s="48">
        <v>1.1729166666666666</v>
      </c>
      <c r="H103" s="1" t="s">
        <v>37</v>
      </c>
      <c r="I103" s="1">
        <v>0</v>
      </c>
      <c r="J103" s="1" t="s">
        <v>53</v>
      </c>
      <c r="K103" s="10">
        <v>4</v>
      </c>
      <c r="L103" s="22">
        <f t="shared" si="9"/>
        <v>4</v>
      </c>
      <c r="M103" s="10">
        <f t="shared" si="10"/>
        <v>0</v>
      </c>
      <c r="N103" s="10">
        <f t="shared" si="11"/>
        <v>4</v>
      </c>
      <c r="O103" s="7"/>
    </row>
    <row r="104" spans="1:15" ht="12.75">
      <c r="A104" s="34">
        <v>2206228020</v>
      </c>
      <c r="B104" s="35">
        <v>1</v>
      </c>
      <c r="C104" s="36">
        <v>39890</v>
      </c>
      <c r="D104" s="37">
        <v>0.3910763888888889</v>
      </c>
      <c r="E104" s="38">
        <v>42324</v>
      </c>
      <c r="F104" s="38">
        <v>13395</v>
      </c>
      <c r="G104" s="35">
        <v>9</v>
      </c>
      <c r="H104" s="35" t="s">
        <v>32</v>
      </c>
      <c r="I104" s="35">
        <v>1</v>
      </c>
      <c r="J104" s="35" t="s">
        <v>12</v>
      </c>
      <c r="K104" s="40">
        <v>2.2</v>
      </c>
      <c r="L104" s="41">
        <f t="shared" si="9"/>
        <v>2.2</v>
      </c>
      <c r="M104" s="40">
        <f t="shared" si="10"/>
        <v>2.2</v>
      </c>
      <c r="N104" s="40">
        <f t="shared" si="11"/>
        <v>0</v>
      </c>
      <c r="O104" s="42"/>
    </row>
    <row r="105" spans="1:15" ht="25.5">
      <c r="A105" s="6">
        <v>2206213240</v>
      </c>
      <c r="B105" s="1">
        <v>1</v>
      </c>
      <c r="C105" s="2">
        <v>39889</v>
      </c>
      <c r="D105" s="3">
        <v>0.3646875</v>
      </c>
      <c r="E105" s="4">
        <v>40674</v>
      </c>
      <c r="F105" s="4">
        <v>17049</v>
      </c>
      <c r="G105" s="5">
        <v>0.3361111111111111</v>
      </c>
      <c r="H105" s="1" t="s">
        <v>22</v>
      </c>
      <c r="I105" s="1">
        <v>0</v>
      </c>
      <c r="J105" s="1" t="s">
        <v>54</v>
      </c>
      <c r="K105" s="10">
        <v>2.5</v>
      </c>
      <c r="L105" s="22">
        <f t="shared" si="9"/>
        <v>2.5</v>
      </c>
      <c r="M105" s="10">
        <f t="shared" si="10"/>
        <v>0</v>
      </c>
      <c r="N105" s="10">
        <f t="shared" si="11"/>
        <v>2.5</v>
      </c>
      <c r="O105" s="7"/>
    </row>
    <row r="106" spans="1:15" ht="25.5">
      <c r="A106" s="109">
        <v>2206208860</v>
      </c>
      <c r="B106" s="110">
        <v>1</v>
      </c>
      <c r="C106" s="111">
        <v>39889</v>
      </c>
      <c r="D106" s="112">
        <v>0.05986111111111111</v>
      </c>
      <c r="E106" s="113">
        <v>41986</v>
      </c>
      <c r="F106" s="114">
        <v>0.5840277777777778</v>
      </c>
      <c r="G106" s="114">
        <v>0.3354166666666667</v>
      </c>
      <c r="H106" s="110" t="s">
        <v>22</v>
      </c>
      <c r="I106" s="110">
        <v>0</v>
      </c>
      <c r="J106" s="110" t="s">
        <v>39</v>
      </c>
      <c r="K106" s="115">
        <v>2.5</v>
      </c>
      <c r="L106" s="116">
        <f t="shared" si="9"/>
        <v>2.5</v>
      </c>
      <c r="M106" s="115">
        <f t="shared" si="10"/>
        <v>0</v>
      </c>
      <c r="N106" s="115">
        <f t="shared" si="11"/>
        <v>2.5</v>
      </c>
      <c r="O106" s="117"/>
    </row>
    <row r="107" spans="1:15" ht="25.5">
      <c r="A107" s="109">
        <v>2206208710</v>
      </c>
      <c r="B107" s="110">
        <v>1</v>
      </c>
      <c r="C107" s="111">
        <v>39889</v>
      </c>
      <c r="D107" s="112">
        <v>0.05057870370370371</v>
      </c>
      <c r="E107" s="113">
        <v>41986</v>
      </c>
      <c r="F107" s="113">
        <v>14021</v>
      </c>
      <c r="G107" s="114">
        <v>0.2951388888888889</v>
      </c>
      <c r="H107" s="110" t="s">
        <v>52</v>
      </c>
      <c r="I107" s="110">
        <v>0</v>
      </c>
      <c r="J107" s="110" t="s">
        <v>39</v>
      </c>
      <c r="K107" s="115">
        <v>3.6</v>
      </c>
      <c r="L107" s="116">
        <f t="shared" si="9"/>
        <v>3.6</v>
      </c>
      <c r="M107" s="115">
        <f t="shared" si="10"/>
        <v>0</v>
      </c>
      <c r="N107" s="115">
        <f t="shared" si="11"/>
        <v>3.6</v>
      </c>
      <c r="O107" s="117"/>
    </row>
    <row r="108" spans="1:15" ht="12.75">
      <c r="A108" s="79">
        <v>2206193880</v>
      </c>
      <c r="B108" s="80">
        <v>1</v>
      </c>
      <c r="C108" s="81">
        <v>39888</v>
      </c>
      <c r="D108" s="82">
        <v>0.019502314814814816</v>
      </c>
      <c r="E108" s="83">
        <v>37658</v>
      </c>
      <c r="F108" s="83">
        <v>15975</v>
      </c>
      <c r="G108" s="80">
        <v>22</v>
      </c>
      <c r="H108" s="80" t="s">
        <v>55</v>
      </c>
      <c r="I108" s="80">
        <v>0</v>
      </c>
      <c r="J108" s="80" t="s">
        <v>56</v>
      </c>
      <c r="K108" s="84">
        <v>2.9</v>
      </c>
      <c r="L108" s="85">
        <f t="shared" si="9"/>
        <v>2.9</v>
      </c>
      <c r="M108" s="84">
        <f t="shared" si="10"/>
        <v>0</v>
      </c>
      <c r="N108" s="84">
        <f t="shared" si="11"/>
        <v>2.9</v>
      </c>
      <c r="O108" s="86"/>
    </row>
    <row r="109" spans="1:15" ht="12.75">
      <c r="A109" s="69">
        <v>2206172040</v>
      </c>
      <c r="B109" s="70">
        <v>1</v>
      </c>
      <c r="C109" s="71">
        <v>39886</v>
      </c>
      <c r="D109" s="72">
        <v>0.5033564814814815</v>
      </c>
      <c r="E109" s="73">
        <v>37716</v>
      </c>
      <c r="F109" s="73">
        <v>15133</v>
      </c>
      <c r="G109" s="74">
        <v>0.16805555555555554</v>
      </c>
      <c r="H109" s="70" t="s">
        <v>55</v>
      </c>
      <c r="I109" s="70">
        <v>0</v>
      </c>
      <c r="J109" s="70" t="s">
        <v>46</v>
      </c>
      <c r="K109" s="75">
        <v>2.9</v>
      </c>
      <c r="L109" s="76">
        <f t="shared" si="9"/>
        <v>2.9</v>
      </c>
      <c r="M109" s="75">
        <f t="shared" si="10"/>
        <v>0</v>
      </c>
      <c r="N109" s="75">
        <f t="shared" si="11"/>
        <v>2.9</v>
      </c>
      <c r="O109" s="77"/>
    </row>
    <row r="110" spans="1:15" ht="12.75">
      <c r="A110" s="69">
        <v>2206170460</v>
      </c>
      <c r="B110" s="70">
        <v>1</v>
      </c>
      <c r="C110" s="71">
        <v>39886</v>
      </c>
      <c r="D110" s="72">
        <v>0.39363425925925927</v>
      </c>
      <c r="E110" s="73">
        <v>37727</v>
      </c>
      <c r="F110" s="73">
        <v>15133</v>
      </c>
      <c r="G110" s="74">
        <v>0.20972222222222223</v>
      </c>
      <c r="H110" s="70" t="s">
        <v>15</v>
      </c>
      <c r="I110" s="70">
        <v>0</v>
      </c>
      <c r="J110" s="70" t="s">
        <v>46</v>
      </c>
      <c r="K110" s="75">
        <v>3.3</v>
      </c>
      <c r="L110" s="76">
        <f t="shared" si="9"/>
        <v>3.3</v>
      </c>
      <c r="M110" s="75">
        <f t="shared" si="10"/>
        <v>0</v>
      </c>
      <c r="N110" s="75">
        <f t="shared" si="11"/>
        <v>3.3</v>
      </c>
      <c r="O110" s="77"/>
    </row>
    <row r="111" spans="1:15" ht="12.75">
      <c r="A111" s="34">
        <v>2206159690</v>
      </c>
      <c r="B111" s="35">
        <v>1</v>
      </c>
      <c r="C111" s="36">
        <v>39885</v>
      </c>
      <c r="D111" s="37">
        <v>0.645775462962963</v>
      </c>
      <c r="E111" s="43">
        <v>1.775</v>
      </c>
      <c r="F111" s="38">
        <v>13372</v>
      </c>
      <c r="G111" s="35">
        <v>10</v>
      </c>
      <c r="H111" s="35" t="s">
        <v>28</v>
      </c>
      <c r="I111" s="35">
        <v>1</v>
      </c>
      <c r="J111" s="35" t="s">
        <v>12</v>
      </c>
      <c r="K111" s="40">
        <v>2.4</v>
      </c>
      <c r="L111" s="41">
        <f t="shared" si="9"/>
        <v>2.4</v>
      </c>
      <c r="M111" s="40">
        <f t="shared" si="10"/>
        <v>2.4</v>
      </c>
      <c r="N111" s="40">
        <f t="shared" si="11"/>
        <v>0</v>
      </c>
      <c r="O111" s="42"/>
    </row>
    <row r="112" spans="1:15" ht="12.75">
      <c r="A112" s="34">
        <v>2206158690</v>
      </c>
      <c r="B112" s="35">
        <v>1</v>
      </c>
      <c r="C112" s="36">
        <v>39885</v>
      </c>
      <c r="D112" s="37">
        <v>0.5758564814814815</v>
      </c>
      <c r="E112" s="38">
        <v>42337</v>
      </c>
      <c r="F112" s="38">
        <v>13392</v>
      </c>
      <c r="G112" s="39">
        <v>0.3770833333333334</v>
      </c>
      <c r="H112" s="35" t="s">
        <v>29</v>
      </c>
      <c r="I112" s="35">
        <v>1</v>
      </c>
      <c r="J112" s="35" t="s">
        <v>12</v>
      </c>
      <c r="K112" s="40">
        <v>1.8</v>
      </c>
      <c r="L112" s="41">
        <f t="shared" si="9"/>
        <v>1.8</v>
      </c>
      <c r="M112" s="40">
        <f t="shared" si="10"/>
        <v>1.8</v>
      </c>
      <c r="N112" s="40">
        <f t="shared" si="11"/>
        <v>0</v>
      </c>
      <c r="O112" s="42"/>
    </row>
    <row r="113" spans="1:15" ht="12.75">
      <c r="A113" s="34">
        <v>2206158290</v>
      </c>
      <c r="B113" s="35">
        <v>1</v>
      </c>
      <c r="C113" s="36">
        <v>39885</v>
      </c>
      <c r="D113" s="37">
        <v>0.5485185185185185</v>
      </c>
      <c r="E113" s="38">
        <v>42383</v>
      </c>
      <c r="F113" s="38">
        <v>13346</v>
      </c>
      <c r="G113" s="39">
        <v>0.2111111111111111</v>
      </c>
      <c r="H113" s="35" t="s">
        <v>57</v>
      </c>
      <c r="I113" s="35">
        <v>1</v>
      </c>
      <c r="J113" s="35" t="s">
        <v>12</v>
      </c>
      <c r="K113" s="40">
        <v>1.3</v>
      </c>
      <c r="L113" s="41">
        <f t="shared" si="9"/>
        <v>1.3</v>
      </c>
      <c r="M113" s="40">
        <f t="shared" si="10"/>
        <v>1.3</v>
      </c>
      <c r="N113" s="40">
        <f t="shared" si="11"/>
        <v>0</v>
      </c>
      <c r="O113" s="42"/>
    </row>
    <row r="114" spans="1:15" ht="25.5">
      <c r="A114" s="99">
        <v>2206148750</v>
      </c>
      <c r="B114" s="100">
        <v>1</v>
      </c>
      <c r="C114" s="101">
        <v>39884</v>
      </c>
      <c r="D114" s="102">
        <v>0.8854513888888889</v>
      </c>
      <c r="E114" s="103">
        <v>38435</v>
      </c>
      <c r="F114" s="103">
        <v>14705</v>
      </c>
      <c r="G114" s="100">
        <v>10</v>
      </c>
      <c r="H114" s="100" t="s">
        <v>13</v>
      </c>
      <c r="I114" s="100">
        <v>0</v>
      </c>
      <c r="J114" s="100" t="s">
        <v>26</v>
      </c>
      <c r="K114" s="105">
        <v>2.7</v>
      </c>
      <c r="L114" s="106">
        <f t="shared" si="9"/>
        <v>2.7</v>
      </c>
      <c r="M114" s="105">
        <f t="shared" si="10"/>
        <v>0</v>
      </c>
      <c r="N114" s="105">
        <f t="shared" si="11"/>
        <v>2.7</v>
      </c>
      <c r="O114" s="107"/>
    </row>
    <row r="115" spans="1:15" ht="25.5">
      <c r="A115" s="6">
        <v>2206146790</v>
      </c>
      <c r="B115" s="1">
        <v>1</v>
      </c>
      <c r="C115" s="2">
        <v>39884</v>
      </c>
      <c r="D115" s="3">
        <v>0.7498495370370369</v>
      </c>
      <c r="E115" s="4">
        <v>46352</v>
      </c>
      <c r="F115" s="4">
        <v>13271</v>
      </c>
      <c r="G115" s="5">
        <v>0.37986111111111115</v>
      </c>
      <c r="H115" s="1" t="s">
        <v>25</v>
      </c>
      <c r="I115" s="1">
        <v>0</v>
      </c>
      <c r="J115" s="1" t="s">
        <v>45</v>
      </c>
      <c r="K115" s="10">
        <v>2.6</v>
      </c>
      <c r="L115" s="22">
        <f t="shared" si="9"/>
        <v>2.6</v>
      </c>
      <c r="M115" s="10">
        <f t="shared" si="10"/>
        <v>0</v>
      </c>
      <c r="N115" s="10">
        <f t="shared" si="11"/>
        <v>2.6</v>
      </c>
      <c r="O115" s="7"/>
    </row>
    <row r="116" spans="1:15" ht="12.75">
      <c r="A116" s="34">
        <v>2206134750</v>
      </c>
      <c r="B116" s="35">
        <v>1</v>
      </c>
      <c r="C116" s="36">
        <v>39883</v>
      </c>
      <c r="D116" s="37">
        <v>0.9137615740740741</v>
      </c>
      <c r="E116" s="38">
        <v>42326</v>
      </c>
      <c r="F116" s="38">
        <v>13377</v>
      </c>
      <c r="G116" s="39">
        <v>0.3756944444444445</v>
      </c>
      <c r="H116" s="35" t="s">
        <v>55</v>
      </c>
      <c r="I116" s="35">
        <v>1</v>
      </c>
      <c r="J116" s="35" t="s">
        <v>12</v>
      </c>
      <c r="K116" s="40">
        <v>2.9</v>
      </c>
      <c r="L116" s="41">
        <f t="shared" si="9"/>
        <v>2.9</v>
      </c>
      <c r="M116" s="40">
        <f t="shared" si="10"/>
        <v>2.9</v>
      </c>
      <c r="N116" s="40">
        <f t="shared" si="11"/>
        <v>0</v>
      </c>
      <c r="O116" s="42"/>
    </row>
    <row r="117" spans="1:15" ht="12.75">
      <c r="A117" s="34">
        <v>2206114050</v>
      </c>
      <c r="B117" s="35">
        <v>1</v>
      </c>
      <c r="C117" s="36">
        <v>39882</v>
      </c>
      <c r="D117" s="37">
        <v>0.4760069444444444</v>
      </c>
      <c r="E117" s="38">
        <v>42332</v>
      </c>
      <c r="F117" s="38">
        <v>13364</v>
      </c>
      <c r="G117" s="35">
        <v>10</v>
      </c>
      <c r="H117" s="35" t="s">
        <v>32</v>
      </c>
      <c r="I117" s="35">
        <v>1</v>
      </c>
      <c r="J117" s="35" t="s">
        <v>12</v>
      </c>
      <c r="K117" s="40">
        <v>2.2</v>
      </c>
      <c r="L117" s="41">
        <f t="shared" si="9"/>
        <v>2.2</v>
      </c>
      <c r="M117" s="40">
        <f t="shared" si="10"/>
        <v>2.2</v>
      </c>
      <c r="N117" s="40">
        <f t="shared" si="11"/>
        <v>0</v>
      </c>
      <c r="O117" s="42"/>
    </row>
    <row r="118" spans="1:15" ht="12.75">
      <c r="A118" s="6">
        <v>2206107720</v>
      </c>
      <c r="B118" s="1">
        <v>1</v>
      </c>
      <c r="C118" s="2">
        <v>39882</v>
      </c>
      <c r="D118" s="3">
        <v>0.03673611111111111</v>
      </c>
      <c r="E118" s="4">
        <v>41577</v>
      </c>
      <c r="F118" s="4">
        <v>14635</v>
      </c>
      <c r="G118" s="5">
        <v>0.42291666666666666</v>
      </c>
      <c r="H118" s="1" t="s">
        <v>13</v>
      </c>
      <c r="I118" s="1">
        <v>0</v>
      </c>
      <c r="J118" s="1" t="s">
        <v>58</v>
      </c>
      <c r="K118" s="10">
        <v>2.7</v>
      </c>
      <c r="L118" s="22">
        <f t="shared" si="9"/>
        <v>2.7</v>
      </c>
      <c r="M118" s="10">
        <f t="shared" si="10"/>
        <v>0</v>
      </c>
      <c r="N118" s="10">
        <f t="shared" si="11"/>
        <v>2.7</v>
      </c>
      <c r="O118" s="7"/>
    </row>
    <row r="119" spans="1:15" ht="12.75">
      <c r="A119" s="79">
        <v>2206071880</v>
      </c>
      <c r="B119" s="80">
        <v>1</v>
      </c>
      <c r="C119" s="81">
        <v>39879</v>
      </c>
      <c r="D119" s="82">
        <v>0.5472222222222222</v>
      </c>
      <c r="E119" s="83">
        <v>38138</v>
      </c>
      <c r="F119" s="83">
        <v>16907</v>
      </c>
      <c r="G119" s="87">
        <v>2.2958333333333334</v>
      </c>
      <c r="H119" s="80" t="s">
        <v>55</v>
      </c>
      <c r="I119" s="80">
        <v>0</v>
      </c>
      <c r="J119" s="80" t="s">
        <v>56</v>
      </c>
      <c r="K119" s="84">
        <v>2.9</v>
      </c>
      <c r="L119" s="85">
        <f t="shared" si="9"/>
        <v>2.9</v>
      </c>
      <c r="M119" s="84">
        <f t="shared" si="10"/>
        <v>0</v>
      </c>
      <c r="N119" s="84">
        <f t="shared" si="11"/>
        <v>2.9</v>
      </c>
      <c r="O119" s="86"/>
    </row>
    <row r="120" spans="1:15" ht="25.5">
      <c r="A120" s="6">
        <v>2206056330</v>
      </c>
      <c r="B120" s="1">
        <v>1</v>
      </c>
      <c r="C120" s="2">
        <v>39878</v>
      </c>
      <c r="D120" s="3">
        <v>0.4516898148148148</v>
      </c>
      <c r="E120" s="8">
        <v>3.3354166666666667</v>
      </c>
      <c r="F120" s="1">
        <v>-2</v>
      </c>
      <c r="G120" s="1">
        <v>10</v>
      </c>
      <c r="H120" s="1" t="s">
        <v>59</v>
      </c>
      <c r="I120" s="1">
        <v>0</v>
      </c>
      <c r="J120" s="1" t="s">
        <v>60</v>
      </c>
      <c r="K120" s="10">
        <v>6.5</v>
      </c>
      <c r="L120" s="22">
        <f t="shared" si="9"/>
        <v>6.5</v>
      </c>
      <c r="M120" s="10">
        <f t="shared" si="10"/>
        <v>0</v>
      </c>
      <c r="N120" s="10">
        <f t="shared" si="11"/>
        <v>6.5</v>
      </c>
      <c r="O120" s="7"/>
    </row>
    <row r="121" spans="1:15" ht="12.75">
      <c r="A121" s="6">
        <v>2206049650</v>
      </c>
      <c r="B121" s="1">
        <v>1</v>
      </c>
      <c r="C121" s="2">
        <v>39878</v>
      </c>
      <c r="D121" s="3">
        <v>0.004398148148148148</v>
      </c>
      <c r="E121" s="4">
        <v>43763</v>
      </c>
      <c r="F121" s="11">
        <v>0.5236111111111111</v>
      </c>
      <c r="G121" s="5">
        <v>0.29583333333333334</v>
      </c>
      <c r="H121" s="1" t="s">
        <v>22</v>
      </c>
      <c r="I121" s="1">
        <v>0</v>
      </c>
      <c r="J121" s="1" t="s">
        <v>61</v>
      </c>
      <c r="K121" s="10">
        <v>2.5</v>
      </c>
      <c r="L121" s="22">
        <f t="shared" si="9"/>
        <v>2.5</v>
      </c>
      <c r="M121" s="10">
        <f t="shared" si="10"/>
        <v>0</v>
      </c>
      <c r="N121" s="10">
        <f t="shared" si="11"/>
        <v>2.5</v>
      </c>
      <c r="O121" s="7"/>
    </row>
    <row r="122" spans="1:15" ht="25.5">
      <c r="A122" s="6">
        <v>2206046550</v>
      </c>
      <c r="B122" s="1">
        <v>1</v>
      </c>
      <c r="C122" s="2">
        <v>39877</v>
      </c>
      <c r="D122" s="3">
        <v>0.7887268518518519</v>
      </c>
      <c r="E122" s="4">
        <v>42363</v>
      </c>
      <c r="F122" s="4">
        <v>12673</v>
      </c>
      <c r="G122" s="5">
        <v>0.5854166666666667</v>
      </c>
      <c r="H122" s="1" t="s">
        <v>28</v>
      </c>
      <c r="I122" s="1">
        <v>0</v>
      </c>
      <c r="J122" s="1" t="s">
        <v>62</v>
      </c>
      <c r="K122" s="10">
        <v>2.4</v>
      </c>
      <c r="L122" s="22">
        <f t="shared" si="9"/>
        <v>2.4</v>
      </c>
      <c r="M122" s="10">
        <f t="shared" si="10"/>
        <v>0</v>
      </c>
      <c r="N122" s="10">
        <f t="shared" si="11"/>
        <v>2.4</v>
      </c>
      <c r="O122" s="7"/>
    </row>
    <row r="123" spans="1:15" ht="25.5">
      <c r="A123" s="6">
        <v>2206030640</v>
      </c>
      <c r="B123" s="1">
        <v>1</v>
      </c>
      <c r="C123" s="2">
        <v>39876</v>
      </c>
      <c r="D123" s="3">
        <v>0.6839236111111111</v>
      </c>
      <c r="E123" s="8">
        <v>1.7319444444444445</v>
      </c>
      <c r="F123" s="4">
        <v>14516</v>
      </c>
      <c r="G123" s="5">
        <v>0.17222222222222225</v>
      </c>
      <c r="H123" s="1" t="s">
        <v>63</v>
      </c>
      <c r="I123" s="1">
        <v>0</v>
      </c>
      <c r="J123" s="1" t="s">
        <v>64</v>
      </c>
      <c r="K123" s="10">
        <v>2.1</v>
      </c>
      <c r="L123" s="22">
        <f t="shared" si="9"/>
        <v>2.1</v>
      </c>
      <c r="M123" s="10">
        <f t="shared" si="10"/>
        <v>0</v>
      </c>
      <c r="N123" s="10">
        <f t="shared" si="11"/>
        <v>2.1</v>
      </c>
      <c r="O123" s="7"/>
    </row>
    <row r="124" spans="1:15" ht="25.5">
      <c r="A124" s="6">
        <v>2206028100</v>
      </c>
      <c r="B124" s="1">
        <v>1</v>
      </c>
      <c r="C124" s="2">
        <v>39876</v>
      </c>
      <c r="D124" s="3">
        <v>0.5082175925925926</v>
      </c>
      <c r="E124" s="4">
        <v>39371</v>
      </c>
      <c r="F124" s="4">
        <v>16259</v>
      </c>
      <c r="G124" s="1">
        <v>7</v>
      </c>
      <c r="H124" s="1" t="s">
        <v>63</v>
      </c>
      <c r="I124" s="1">
        <v>0</v>
      </c>
      <c r="J124" s="1" t="s">
        <v>65</v>
      </c>
      <c r="K124" s="10">
        <v>2.1</v>
      </c>
      <c r="L124" s="22">
        <f t="shared" si="9"/>
        <v>2.1</v>
      </c>
      <c r="M124" s="10">
        <f t="shared" si="10"/>
        <v>0</v>
      </c>
      <c r="N124" s="10">
        <f t="shared" si="11"/>
        <v>2.1</v>
      </c>
      <c r="O124" s="7"/>
    </row>
    <row r="125" spans="1:15" ht="12.75">
      <c r="A125" s="6">
        <v>2206025930</v>
      </c>
      <c r="B125" s="1">
        <v>1</v>
      </c>
      <c r="C125" s="2">
        <v>39876</v>
      </c>
      <c r="D125" s="3">
        <v>0.3563541666666667</v>
      </c>
      <c r="E125" s="4">
        <v>43769</v>
      </c>
      <c r="F125" s="4">
        <v>11931</v>
      </c>
      <c r="G125" s="5">
        <v>0.3347222222222222</v>
      </c>
      <c r="H125" s="1" t="s">
        <v>66</v>
      </c>
      <c r="I125" s="1">
        <v>0</v>
      </c>
      <c r="J125" s="1" t="s">
        <v>61</v>
      </c>
      <c r="K125" s="10">
        <v>1.9</v>
      </c>
      <c r="L125" s="22">
        <f t="shared" si="9"/>
        <v>1.9</v>
      </c>
      <c r="M125" s="10">
        <f t="shared" si="10"/>
        <v>0</v>
      </c>
      <c r="N125" s="10">
        <f t="shared" si="11"/>
        <v>1.9</v>
      </c>
      <c r="O125" s="7"/>
    </row>
    <row r="126" spans="1:15" ht="25.5">
      <c r="A126" s="6">
        <v>2206023190</v>
      </c>
      <c r="B126" s="1">
        <v>1</v>
      </c>
      <c r="C126" s="2">
        <v>39876</v>
      </c>
      <c r="D126" s="3">
        <v>0.16655092592592594</v>
      </c>
      <c r="E126" s="4">
        <v>45326</v>
      </c>
      <c r="F126" s="4">
        <v>12067</v>
      </c>
      <c r="G126" s="5">
        <v>0.4583333333333333</v>
      </c>
      <c r="H126" s="1" t="s">
        <v>40</v>
      </c>
      <c r="I126" s="1">
        <v>0</v>
      </c>
      <c r="J126" s="1" t="s">
        <v>67</v>
      </c>
      <c r="K126" s="10">
        <v>2.3</v>
      </c>
      <c r="L126" s="22">
        <f t="shared" si="9"/>
        <v>2.3</v>
      </c>
      <c r="M126" s="10">
        <f t="shared" si="10"/>
        <v>0</v>
      </c>
      <c r="N126" s="10">
        <f t="shared" si="11"/>
        <v>2.3</v>
      </c>
      <c r="O126" s="7"/>
    </row>
    <row r="127" spans="1:15" ht="25.5">
      <c r="A127" s="6">
        <v>2206015660</v>
      </c>
      <c r="B127" s="1">
        <v>1</v>
      </c>
      <c r="C127" s="2">
        <v>39875</v>
      </c>
      <c r="D127" s="3">
        <v>0.6430555555555556</v>
      </c>
      <c r="E127" s="4">
        <v>44474</v>
      </c>
      <c r="F127" s="4">
        <v>9723</v>
      </c>
      <c r="G127" s="8">
        <v>2.9222222222222225</v>
      </c>
      <c r="H127" s="1" t="s">
        <v>9</v>
      </c>
      <c r="I127" s="1">
        <v>0</v>
      </c>
      <c r="J127" s="1" t="s">
        <v>68</v>
      </c>
      <c r="K127" s="10">
        <v>3.1</v>
      </c>
      <c r="L127" s="22">
        <f t="shared" si="9"/>
        <v>3.1</v>
      </c>
      <c r="M127" s="10">
        <f t="shared" si="10"/>
        <v>0</v>
      </c>
      <c r="N127" s="10">
        <f t="shared" si="11"/>
        <v>3.1</v>
      </c>
      <c r="O127" s="7"/>
    </row>
    <row r="128" spans="1:15" ht="38.25">
      <c r="A128" s="6">
        <v>2205990160</v>
      </c>
      <c r="B128" s="1">
        <v>1</v>
      </c>
      <c r="C128" s="2">
        <v>39873</v>
      </c>
      <c r="D128" s="3">
        <v>0.8730324074074075</v>
      </c>
      <c r="E128" s="4">
        <v>38166</v>
      </c>
      <c r="F128" s="11">
        <v>0.6472222222222223</v>
      </c>
      <c r="G128" s="5">
        <v>0.3756944444444445</v>
      </c>
      <c r="H128" s="1" t="s">
        <v>13</v>
      </c>
      <c r="I128" s="1">
        <v>0</v>
      </c>
      <c r="J128" s="1" t="s">
        <v>69</v>
      </c>
      <c r="K128" s="10">
        <v>2.7</v>
      </c>
      <c r="L128" s="22">
        <f t="shared" si="9"/>
        <v>2.7</v>
      </c>
      <c r="M128" s="10">
        <f t="shared" si="10"/>
        <v>0</v>
      </c>
      <c r="N128" s="10">
        <f t="shared" si="11"/>
        <v>2.7</v>
      </c>
      <c r="O128" s="7"/>
    </row>
    <row r="129" spans="1:15" ht="25.5">
      <c r="A129" s="99">
        <v>1205984660</v>
      </c>
      <c r="B129" s="100">
        <v>1</v>
      </c>
      <c r="C129" s="101">
        <v>39873</v>
      </c>
      <c r="D129" s="102">
        <v>0.4908796296296296</v>
      </c>
      <c r="E129" s="103">
        <v>38584</v>
      </c>
      <c r="F129" s="103">
        <v>14289</v>
      </c>
      <c r="G129" s="104">
        <v>0.29444444444444445</v>
      </c>
      <c r="H129" s="100" t="s">
        <v>22</v>
      </c>
      <c r="I129" s="100">
        <v>0</v>
      </c>
      <c r="J129" s="100" t="s">
        <v>26</v>
      </c>
      <c r="K129" s="105">
        <v>2.5</v>
      </c>
      <c r="L129" s="106">
        <f t="shared" si="9"/>
        <v>2.5</v>
      </c>
      <c r="M129" s="105">
        <f t="shared" si="10"/>
        <v>0</v>
      </c>
      <c r="N129" s="105">
        <f t="shared" si="11"/>
        <v>2.5</v>
      </c>
      <c r="O129" s="107"/>
    </row>
    <row r="130" spans="1:15" ht="12.75">
      <c r="A130" s="23" t="s">
        <v>1</v>
      </c>
      <c r="B130" s="24">
        <f>SUM(B71:B129)</f>
        <v>58</v>
      </c>
      <c r="C130" s="24"/>
      <c r="D130" s="24"/>
      <c r="E130" s="24"/>
      <c r="F130" s="55"/>
      <c r="G130" s="55"/>
      <c r="H130" s="59" t="s">
        <v>150</v>
      </c>
      <c r="I130" s="55">
        <f>SUM(I71:I129)</f>
        <v>21</v>
      </c>
      <c r="J130" s="56">
        <f>I130/B130*100</f>
        <v>36.206896551724135</v>
      </c>
      <c r="K130" s="40" t="s">
        <v>138</v>
      </c>
      <c r="L130" s="10">
        <f>SUM(L71:L129)</f>
        <v>163.39999999999998</v>
      </c>
      <c r="M130" s="40">
        <f>SUM(M71:M129)</f>
        <v>53.09999999999999</v>
      </c>
      <c r="N130" s="10">
        <f>SUM(N71:N129)</f>
        <v>110.30000000000001</v>
      </c>
      <c r="O130" s="7"/>
    </row>
    <row r="131" spans="1:15" ht="13.5" thickBot="1">
      <c r="A131" s="27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52">
        <f>M131+N131</f>
        <v>100</v>
      </c>
      <c r="M131" s="58">
        <f>M130/L130*100</f>
        <v>32.496940024479805</v>
      </c>
      <c r="N131" s="53">
        <f>N130/L130*100</f>
        <v>67.5030599755202</v>
      </c>
      <c r="O131" s="14" t="s">
        <v>138</v>
      </c>
    </row>
    <row r="132" spans="1:15" ht="12.75">
      <c r="A132" s="189" t="s">
        <v>146</v>
      </c>
      <c r="B132" s="190"/>
      <c r="C132" s="190"/>
      <c r="D132" s="190"/>
      <c r="E132" s="190"/>
      <c r="F132" s="190"/>
      <c r="G132" s="190"/>
      <c r="H132" s="190"/>
      <c r="I132" s="190"/>
      <c r="J132" s="190"/>
      <c r="K132" s="190"/>
      <c r="L132" s="180"/>
      <c r="M132" s="180"/>
      <c r="N132" s="180"/>
      <c r="O132" s="15"/>
    </row>
    <row r="133" spans="1:15" ht="63.75">
      <c r="A133" s="29" t="s">
        <v>0</v>
      </c>
      <c r="B133" s="30" t="s">
        <v>1</v>
      </c>
      <c r="C133" s="30" t="s">
        <v>2</v>
      </c>
      <c r="D133" s="30" t="s">
        <v>3</v>
      </c>
      <c r="E133" s="30" t="s">
        <v>4</v>
      </c>
      <c r="F133" s="30" t="s">
        <v>5</v>
      </c>
      <c r="G133" s="30" t="s">
        <v>6</v>
      </c>
      <c r="H133" s="30" t="s">
        <v>7</v>
      </c>
      <c r="I133" s="30" t="s">
        <v>1</v>
      </c>
      <c r="J133" s="30" t="s">
        <v>8</v>
      </c>
      <c r="K133" s="31" t="s">
        <v>145</v>
      </c>
      <c r="L133" s="32" t="s">
        <v>144</v>
      </c>
      <c r="M133" s="32" t="s">
        <v>143</v>
      </c>
      <c r="N133" s="32" t="s">
        <v>142</v>
      </c>
      <c r="O133" s="33" t="s">
        <v>138</v>
      </c>
    </row>
    <row r="134" spans="1:15" ht="25.5">
      <c r="A134" s="6">
        <v>2205972440</v>
      </c>
      <c r="B134" s="1">
        <v>1</v>
      </c>
      <c r="C134" s="2">
        <v>39872</v>
      </c>
      <c r="D134" s="3">
        <v>0.6422453703703704</v>
      </c>
      <c r="E134" s="8">
        <v>1.6979166666666667</v>
      </c>
      <c r="F134" s="5">
        <v>0.6631944444444444</v>
      </c>
      <c r="G134" s="5">
        <v>0.2513888888888889</v>
      </c>
      <c r="H134" s="1" t="s">
        <v>14</v>
      </c>
      <c r="I134" s="1">
        <v>0</v>
      </c>
      <c r="J134" s="1" t="s">
        <v>70</v>
      </c>
      <c r="K134" s="10">
        <v>2.8</v>
      </c>
      <c r="L134" s="22">
        <f aca="true" t="shared" si="12" ref="L134:L171">K134</f>
        <v>2.8</v>
      </c>
      <c r="M134" s="10">
        <f>I134*K134</f>
        <v>0</v>
      </c>
      <c r="N134" s="10">
        <f>K134-M134</f>
        <v>2.8</v>
      </c>
      <c r="O134" s="7"/>
    </row>
    <row r="135" spans="1:15" ht="38.25">
      <c r="A135" s="6">
        <v>2205966520</v>
      </c>
      <c r="B135" s="1">
        <v>1</v>
      </c>
      <c r="C135" s="2">
        <v>39872</v>
      </c>
      <c r="D135" s="3">
        <v>0.23087962962962963</v>
      </c>
      <c r="E135" s="4">
        <v>43023</v>
      </c>
      <c r="F135" s="44">
        <v>0.5604166666666667</v>
      </c>
      <c r="G135" s="5">
        <v>0.2923611111111111</v>
      </c>
      <c r="H135" s="1" t="s">
        <v>28</v>
      </c>
      <c r="I135" s="1">
        <v>0</v>
      </c>
      <c r="J135" s="1" t="s">
        <v>71</v>
      </c>
      <c r="K135" s="10">
        <v>2.4</v>
      </c>
      <c r="L135" s="22">
        <f t="shared" si="12"/>
        <v>2.4</v>
      </c>
      <c r="M135" s="10">
        <f aca="true" t="shared" si="13" ref="M135:M171">I135*K135</f>
        <v>0</v>
      </c>
      <c r="N135" s="10">
        <f aca="true" t="shared" si="14" ref="N135:N171">K135-M135</f>
        <v>2.4</v>
      </c>
      <c r="O135" s="7"/>
    </row>
    <row r="136" spans="1:15" ht="12.75">
      <c r="A136" s="79">
        <v>2205957870</v>
      </c>
      <c r="B136" s="80">
        <v>1</v>
      </c>
      <c r="C136" s="81">
        <v>39871</v>
      </c>
      <c r="D136" s="82">
        <v>0.6296180555555556</v>
      </c>
      <c r="E136" s="87">
        <v>1.579861111111111</v>
      </c>
      <c r="F136" s="83">
        <v>16597</v>
      </c>
      <c r="G136" s="87">
        <v>1.8354166666666665</v>
      </c>
      <c r="H136" s="80" t="s">
        <v>18</v>
      </c>
      <c r="I136" s="80">
        <v>0</v>
      </c>
      <c r="J136" s="80" t="s">
        <v>56</v>
      </c>
      <c r="K136" s="84">
        <v>3.4</v>
      </c>
      <c r="L136" s="85">
        <f t="shared" si="12"/>
        <v>3.4</v>
      </c>
      <c r="M136" s="84">
        <f t="shared" si="13"/>
        <v>0</v>
      </c>
      <c r="N136" s="84">
        <f t="shared" si="14"/>
        <v>3.4</v>
      </c>
      <c r="O136" s="86"/>
    </row>
    <row r="137" spans="1:15" ht="25.5">
      <c r="A137" s="6">
        <v>2205922880</v>
      </c>
      <c r="B137" s="1">
        <v>1</v>
      </c>
      <c r="C137" s="2">
        <v>39869</v>
      </c>
      <c r="D137" s="3">
        <v>0.20006944444444444</v>
      </c>
      <c r="E137" s="4">
        <v>46406</v>
      </c>
      <c r="F137" s="4">
        <v>13019</v>
      </c>
      <c r="G137" s="5">
        <v>0.12986111111111112</v>
      </c>
      <c r="H137" s="1" t="s">
        <v>25</v>
      </c>
      <c r="I137" s="1">
        <v>0</v>
      </c>
      <c r="J137" s="1" t="s">
        <v>72</v>
      </c>
      <c r="K137" s="10">
        <v>2.6</v>
      </c>
      <c r="L137" s="22">
        <f t="shared" si="12"/>
        <v>2.6</v>
      </c>
      <c r="M137" s="10">
        <f t="shared" si="13"/>
        <v>0</v>
      </c>
      <c r="N137" s="10">
        <f t="shared" si="14"/>
        <v>2.6</v>
      </c>
      <c r="O137" s="7"/>
    </row>
    <row r="138" spans="1:15" ht="25.5">
      <c r="A138" s="6">
        <v>2205894670</v>
      </c>
      <c r="B138" s="1">
        <v>1</v>
      </c>
      <c r="C138" s="2">
        <v>39867</v>
      </c>
      <c r="D138" s="3">
        <v>0.24144675925925926</v>
      </c>
      <c r="E138" s="1" t="s">
        <v>73</v>
      </c>
      <c r="F138" s="4">
        <v>13627</v>
      </c>
      <c r="G138" s="8">
        <v>1.13125</v>
      </c>
      <c r="H138" s="1" t="s">
        <v>25</v>
      </c>
      <c r="I138" s="1">
        <v>0</v>
      </c>
      <c r="J138" s="1" t="s">
        <v>74</v>
      </c>
      <c r="K138" s="10">
        <v>2.6</v>
      </c>
      <c r="L138" s="22">
        <f t="shared" si="12"/>
        <v>2.6</v>
      </c>
      <c r="M138" s="10">
        <f t="shared" si="13"/>
        <v>0</v>
      </c>
      <c r="N138" s="10">
        <f t="shared" si="14"/>
        <v>2.6</v>
      </c>
      <c r="O138" s="7"/>
    </row>
    <row r="139" spans="1:15" ht="38.25">
      <c r="A139" s="6">
        <v>2205883610</v>
      </c>
      <c r="B139" s="1">
        <v>1</v>
      </c>
      <c r="C139" s="2">
        <v>39866</v>
      </c>
      <c r="D139" s="3">
        <v>0.4732175925925926</v>
      </c>
      <c r="E139" s="4">
        <v>42036</v>
      </c>
      <c r="F139" s="4">
        <v>13232</v>
      </c>
      <c r="G139" s="1">
        <v>9</v>
      </c>
      <c r="H139" s="1" t="s">
        <v>21</v>
      </c>
      <c r="I139" s="1">
        <v>0</v>
      </c>
      <c r="J139" s="1" t="s">
        <v>75</v>
      </c>
      <c r="K139" s="10">
        <v>3.5</v>
      </c>
      <c r="L139" s="22">
        <f t="shared" si="12"/>
        <v>3.5</v>
      </c>
      <c r="M139" s="10">
        <f t="shared" si="13"/>
        <v>0</v>
      </c>
      <c r="N139" s="10">
        <f t="shared" si="14"/>
        <v>3.5</v>
      </c>
      <c r="O139" s="7"/>
    </row>
    <row r="140" spans="1:15" ht="12.75">
      <c r="A140" s="34">
        <v>2205881030</v>
      </c>
      <c r="B140" s="35">
        <v>1</v>
      </c>
      <c r="C140" s="36">
        <v>39866</v>
      </c>
      <c r="D140" s="37">
        <v>0.29421296296296295</v>
      </c>
      <c r="E140" s="38">
        <v>42462</v>
      </c>
      <c r="F140" s="38">
        <v>13282</v>
      </c>
      <c r="G140" s="39">
        <v>0.5027777777777778</v>
      </c>
      <c r="H140" s="35" t="s">
        <v>57</v>
      </c>
      <c r="I140" s="35">
        <v>1</v>
      </c>
      <c r="J140" s="35" t="s">
        <v>12</v>
      </c>
      <c r="K140" s="40">
        <v>1.3</v>
      </c>
      <c r="L140" s="41">
        <f t="shared" si="12"/>
        <v>1.3</v>
      </c>
      <c r="M140" s="40">
        <f t="shared" si="13"/>
        <v>1.3</v>
      </c>
      <c r="N140" s="40">
        <f t="shared" si="14"/>
        <v>0</v>
      </c>
      <c r="O140" s="42"/>
    </row>
    <row r="141" spans="1:15" ht="25.5">
      <c r="A141" s="6">
        <v>2205872830</v>
      </c>
      <c r="B141" s="1">
        <v>1</v>
      </c>
      <c r="C141" s="2">
        <v>39865</v>
      </c>
      <c r="D141" s="3">
        <v>0.7242939814814814</v>
      </c>
      <c r="E141" s="4">
        <v>44451</v>
      </c>
      <c r="F141" s="4">
        <v>9404</v>
      </c>
      <c r="G141" s="5">
        <v>0.21041666666666667</v>
      </c>
      <c r="H141" s="1" t="s">
        <v>28</v>
      </c>
      <c r="I141" s="1">
        <v>0</v>
      </c>
      <c r="J141" s="1" t="s">
        <v>76</v>
      </c>
      <c r="K141" s="10">
        <v>2.4</v>
      </c>
      <c r="L141" s="22">
        <f t="shared" si="12"/>
        <v>2.4</v>
      </c>
      <c r="M141" s="10">
        <f t="shared" si="13"/>
        <v>0</v>
      </c>
      <c r="N141" s="10">
        <f t="shared" si="14"/>
        <v>2.4</v>
      </c>
      <c r="O141" s="7"/>
    </row>
    <row r="142" spans="1:15" ht="12.75">
      <c r="A142" s="34">
        <v>2205872640</v>
      </c>
      <c r="B142" s="35">
        <v>1</v>
      </c>
      <c r="C142" s="36">
        <v>39865</v>
      </c>
      <c r="D142" s="37">
        <v>0.7112268518518517</v>
      </c>
      <c r="E142" s="38">
        <v>42348</v>
      </c>
      <c r="F142" s="38">
        <v>13362</v>
      </c>
      <c r="G142" s="39">
        <v>0.37986111111111115</v>
      </c>
      <c r="H142" s="35" t="s">
        <v>32</v>
      </c>
      <c r="I142" s="35">
        <v>1</v>
      </c>
      <c r="J142" s="35" t="s">
        <v>12</v>
      </c>
      <c r="K142" s="40">
        <v>2.2</v>
      </c>
      <c r="L142" s="41">
        <f t="shared" si="12"/>
        <v>2.2</v>
      </c>
      <c r="M142" s="40">
        <f t="shared" si="13"/>
        <v>2.2</v>
      </c>
      <c r="N142" s="40">
        <f t="shared" si="14"/>
        <v>0</v>
      </c>
      <c r="O142" s="42"/>
    </row>
    <row r="143" spans="1:15" ht="25.5">
      <c r="A143" s="6">
        <v>2205856120</v>
      </c>
      <c r="B143" s="1">
        <v>1</v>
      </c>
      <c r="C143" s="2">
        <v>39864</v>
      </c>
      <c r="D143" s="3">
        <v>0.5639930555555556</v>
      </c>
      <c r="E143" s="4">
        <v>40018</v>
      </c>
      <c r="F143" s="4">
        <v>16067</v>
      </c>
      <c r="G143" s="5">
        <v>0.1729166666666667</v>
      </c>
      <c r="H143" s="1" t="s">
        <v>35</v>
      </c>
      <c r="I143" s="1">
        <v>0</v>
      </c>
      <c r="J143" s="1" t="s">
        <v>77</v>
      </c>
      <c r="K143" s="10">
        <v>1.6</v>
      </c>
      <c r="L143" s="22">
        <f t="shared" si="12"/>
        <v>1.6</v>
      </c>
      <c r="M143" s="10">
        <f t="shared" si="13"/>
        <v>0</v>
      </c>
      <c r="N143" s="10">
        <f t="shared" si="14"/>
        <v>1.6</v>
      </c>
      <c r="O143" s="7"/>
    </row>
    <row r="144" spans="1:15" ht="25.5">
      <c r="A144" s="6">
        <v>2205845570</v>
      </c>
      <c r="B144" s="1">
        <v>1</v>
      </c>
      <c r="C144" s="2">
        <v>39863</v>
      </c>
      <c r="D144" s="3">
        <v>0.8318634259259259</v>
      </c>
      <c r="E144" s="4">
        <v>44447</v>
      </c>
      <c r="F144" s="4">
        <v>9408</v>
      </c>
      <c r="G144" s="5">
        <v>0.2548611111111111</v>
      </c>
      <c r="H144" s="1" t="s">
        <v>22</v>
      </c>
      <c r="I144" s="1">
        <v>0</v>
      </c>
      <c r="J144" s="1" t="s">
        <v>76</v>
      </c>
      <c r="K144" s="10">
        <v>2.5</v>
      </c>
      <c r="L144" s="22">
        <f t="shared" si="12"/>
        <v>2.5</v>
      </c>
      <c r="M144" s="10">
        <f t="shared" si="13"/>
        <v>0</v>
      </c>
      <c r="N144" s="10">
        <f t="shared" si="14"/>
        <v>2.5</v>
      </c>
      <c r="O144" s="7"/>
    </row>
    <row r="145" spans="1:15" ht="38.25">
      <c r="A145" s="6">
        <v>8205832330</v>
      </c>
      <c r="B145" s="1">
        <v>1</v>
      </c>
      <c r="C145" s="2">
        <v>39862</v>
      </c>
      <c r="D145" s="3">
        <v>0.9123726851851851</v>
      </c>
      <c r="E145" s="4">
        <v>-27374</v>
      </c>
      <c r="F145" s="47">
        <v>-176445</v>
      </c>
      <c r="G145" s="8">
        <v>2.584722222222222</v>
      </c>
      <c r="H145" s="1" t="s">
        <v>78</v>
      </c>
      <c r="I145" s="1">
        <v>0</v>
      </c>
      <c r="J145" s="1" t="s">
        <v>79</v>
      </c>
      <c r="K145" s="10">
        <v>7</v>
      </c>
      <c r="L145" s="22">
        <f t="shared" si="12"/>
        <v>7</v>
      </c>
      <c r="M145" s="10">
        <f t="shared" si="13"/>
        <v>0</v>
      </c>
      <c r="N145" s="10">
        <f t="shared" si="14"/>
        <v>7</v>
      </c>
      <c r="O145" s="7"/>
    </row>
    <row r="146" spans="1:15" ht="12.75">
      <c r="A146" s="34">
        <v>2205815730</v>
      </c>
      <c r="B146" s="35">
        <v>1</v>
      </c>
      <c r="C146" s="36">
        <v>39861</v>
      </c>
      <c r="D146" s="37">
        <v>0.7590972222222222</v>
      </c>
      <c r="E146" s="38">
        <v>42331</v>
      </c>
      <c r="F146" s="38">
        <v>13368</v>
      </c>
      <c r="G146" s="39">
        <v>0.37916666666666665</v>
      </c>
      <c r="H146" s="35" t="s">
        <v>28</v>
      </c>
      <c r="I146" s="35">
        <v>1</v>
      </c>
      <c r="J146" s="35" t="s">
        <v>12</v>
      </c>
      <c r="K146" s="40">
        <v>2.4</v>
      </c>
      <c r="L146" s="41">
        <f t="shared" si="12"/>
        <v>2.4</v>
      </c>
      <c r="M146" s="40">
        <f t="shared" si="13"/>
        <v>2.4</v>
      </c>
      <c r="N146" s="40">
        <f t="shared" si="14"/>
        <v>0</v>
      </c>
      <c r="O146" s="42"/>
    </row>
    <row r="147" spans="1:15" ht="12.75">
      <c r="A147" s="34">
        <v>2205812730</v>
      </c>
      <c r="B147" s="35">
        <v>1</v>
      </c>
      <c r="C147" s="36">
        <v>39861</v>
      </c>
      <c r="D147" s="37">
        <v>0.5507291666666666</v>
      </c>
      <c r="E147" s="38">
        <v>42327</v>
      </c>
      <c r="F147" s="38">
        <v>13365</v>
      </c>
      <c r="G147" s="39">
        <v>0.41944444444444445</v>
      </c>
      <c r="H147" s="35" t="s">
        <v>40</v>
      </c>
      <c r="I147" s="35">
        <v>1</v>
      </c>
      <c r="J147" s="35" t="s">
        <v>12</v>
      </c>
      <c r="K147" s="40">
        <v>2.3</v>
      </c>
      <c r="L147" s="41">
        <f t="shared" si="12"/>
        <v>2.3</v>
      </c>
      <c r="M147" s="40">
        <f t="shared" si="13"/>
        <v>2.3</v>
      </c>
      <c r="N147" s="40">
        <f t="shared" si="14"/>
        <v>0</v>
      </c>
      <c r="O147" s="42"/>
    </row>
    <row r="148" spans="1:15" ht="12.75">
      <c r="A148" s="34">
        <v>2205808480</v>
      </c>
      <c r="B148" s="35">
        <v>1</v>
      </c>
      <c r="C148" s="36">
        <v>39861</v>
      </c>
      <c r="D148" s="37">
        <v>0.2559490740740741</v>
      </c>
      <c r="E148" s="38">
        <v>42325</v>
      </c>
      <c r="F148" s="38">
        <v>13368</v>
      </c>
      <c r="G148" s="35">
        <v>9</v>
      </c>
      <c r="H148" s="35" t="s">
        <v>25</v>
      </c>
      <c r="I148" s="35">
        <v>1</v>
      </c>
      <c r="J148" s="35" t="s">
        <v>12</v>
      </c>
      <c r="K148" s="40">
        <v>2.6</v>
      </c>
      <c r="L148" s="41">
        <f t="shared" si="12"/>
        <v>2.6</v>
      </c>
      <c r="M148" s="40">
        <f t="shared" si="13"/>
        <v>2.6</v>
      </c>
      <c r="N148" s="40">
        <f t="shared" si="14"/>
        <v>0</v>
      </c>
      <c r="O148" s="42"/>
    </row>
    <row r="149" spans="1:15" ht="12.75">
      <c r="A149" s="79">
        <v>8205804360</v>
      </c>
      <c r="B149" s="80">
        <v>1</v>
      </c>
      <c r="C149" s="81">
        <v>39860</v>
      </c>
      <c r="D149" s="82">
        <v>0.9698958333333333</v>
      </c>
      <c r="E149" s="87">
        <v>1.5444444444444445</v>
      </c>
      <c r="F149" s="88">
        <v>0.8381944444444445</v>
      </c>
      <c r="G149" s="88">
        <v>0.4166666666666667</v>
      </c>
      <c r="H149" s="80" t="s">
        <v>80</v>
      </c>
      <c r="I149" s="80">
        <v>0</v>
      </c>
      <c r="J149" s="80" t="s">
        <v>81</v>
      </c>
      <c r="K149" s="84">
        <v>5.3</v>
      </c>
      <c r="L149" s="85">
        <f t="shared" si="12"/>
        <v>5.3</v>
      </c>
      <c r="M149" s="84">
        <f t="shared" si="13"/>
        <v>0</v>
      </c>
      <c r="N149" s="84">
        <f t="shared" si="14"/>
        <v>5.3</v>
      </c>
      <c r="O149" s="86"/>
    </row>
    <row r="150" spans="1:15" ht="25.5">
      <c r="A150" s="99">
        <v>2205801630</v>
      </c>
      <c r="B150" s="100">
        <v>1</v>
      </c>
      <c r="C150" s="101">
        <v>39860</v>
      </c>
      <c r="D150" s="102">
        <v>0.7799537037037036</v>
      </c>
      <c r="E150" s="103">
        <v>38419</v>
      </c>
      <c r="F150" s="103">
        <v>15471</v>
      </c>
      <c r="G150" s="108">
        <v>5.1722222222222225</v>
      </c>
      <c r="H150" s="100" t="s">
        <v>13</v>
      </c>
      <c r="I150" s="100">
        <v>0</v>
      </c>
      <c r="J150" s="100" t="s">
        <v>26</v>
      </c>
      <c r="K150" s="105">
        <v>2.7</v>
      </c>
      <c r="L150" s="106">
        <f t="shared" si="12"/>
        <v>2.7</v>
      </c>
      <c r="M150" s="105">
        <f t="shared" si="13"/>
        <v>0</v>
      </c>
      <c r="N150" s="105">
        <f t="shared" si="14"/>
        <v>2.7</v>
      </c>
      <c r="O150" s="107"/>
    </row>
    <row r="151" spans="1:15" ht="12.75">
      <c r="A151" s="34">
        <v>2205798010</v>
      </c>
      <c r="B151" s="35">
        <v>1</v>
      </c>
      <c r="C151" s="36">
        <v>39860</v>
      </c>
      <c r="D151" s="37">
        <v>0.5290856481481482</v>
      </c>
      <c r="E151" s="38">
        <v>42345</v>
      </c>
      <c r="F151" s="38">
        <v>13358</v>
      </c>
      <c r="G151" s="39">
        <v>0.41944444444444445</v>
      </c>
      <c r="H151" s="35" t="s">
        <v>29</v>
      </c>
      <c r="I151" s="35">
        <v>1</v>
      </c>
      <c r="J151" s="35" t="s">
        <v>12</v>
      </c>
      <c r="K151" s="40">
        <v>1.8</v>
      </c>
      <c r="L151" s="41">
        <f t="shared" si="12"/>
        <v>1.8</v>
      </c>
      <c r="M151" s="40">
        <f t="shared" si="13"/>
        <v>1.8</v>
      </c>
      <c r="N151" s="40">
        <f t="shared" si="14"/>
        <v>0</v>
      </c>
      <c r="O151" s="42"/>
    </row>
    <row r="152" spans="1:15" ht="12.75">
      <c r="A152" s="34">
        <v>2205787560</v>
      </c>
      <c r="B152" s="35">
        <v>1</v>
      </c>
      <c r="C152" s="36">
        <v>39859</v>
      </c>
      <c r="D152" s="37">
        <v>0.8032175925925925</v>
      </c>
      <c r="E152" s="38">
        <v>42343</v>
      </c>
      <c r="F152" s="38">
        <v>13365</v>
      </c>
      <c r="G152" s="39">
        <v>0.41805555555555557</v>
      </c>
      <c r="H152" s="35" t="s">
        <v>22</v>
      </c>
      <c r="I152" s="35">
        <v>1</v>
      </c>
      <c r="J152" s="35" t="s">
        <v>12</v>
      </c>
      <c r="K152" s="40">
        <v>2.5</v>
      </c>
      <c r="L152" s="41">
        <f t="shared" si="12"/>
        <v>2.5</v>
      </c>
      <c r="M152" s="40">
        <f t="shared" si="13"/>
        <v>2.5</v>
      </c>
      <c r="N152" s="40">
        <f t="shared" si="14"/>
        <v>0</v>
      </c>
      <c r="O152" s="42"/>
    </row>
    <row r="153" spans="1:15" ht="12.75">
      <c r="A153" s="34">
        <v>2205780610</v>
      </c>
      <c r="B153" s="35">
        <v>1</v>
      </c>
      <c r="C153" s="36">
        <v>39859</v>
      </c>
      <c r="D153" s="37">
        <v>0.32060185185185186</v>
      </c>
      <c r="E153" s="38">
        <v>42346</v>
      </c>
      <c r="F153" s="38">
        <v>13373</v>
      </c>
      <c r="G153" s="39">
        <v>0.4618055555555556</v>
      </c>
      <c r="H153" s="35" t="s">
        <v>31</v>
      </c>
      <c r="I153" s="35">
        <v>1</v>
      </c>
      <c r="J153" s="35" t="s">
        <v>12</v>
      </c>
      <c r="K153" s="40">
        <v>2</v>
      </c>
      <c r="L153" s="41">
        <f t="shared" si="12"/>
        <v>2</v>
      </c>
      <c r="M153" s="40">
        <f t="shared" si="13"/>
        <v>2</v>
      </c>
      <c r="N153" s="40">
        <f t="shared" si="14"/>
        <v>0</v>
      </c>
      <c r="O153" s="42"/>
    </row>
    <row r="154" spans="1:15" ht="12.75">
      <c r="A154" s="34">
        <v>2205753490</v>
      </c>
      <c r="B154" s="35">
        <v>1</v>
      </c>
      <c r="C154" s="36">
        <v>39857</v>
      </c>
      <c r="D154" s="37">
        <v>0.43746527777777783</v>
      </c>
      <c r="E154" s="38">
        <v>42355</v>
      </c>
      <c r="F154" s="38">
        <v>13357</v>
      </c>
      <c r="G154" s="35">
        <v>10</v>
      </c>
      <c r="H154" s="35" t="s">
        <v>22</v>
      </c>
      <c r="I154" s="35">
        <v>1</v>
      </c>
      <c r="J154" s="35" t="s">
        <v>12</v>
      </c>
      <c r="K154" s="40">
        <v>2.5</v>
      </c>
      <c r="L154" s="41">
        <f t="shared" si="12"/>
        <v>2.5</v>
      </c>
      <c r="M154" s="40">
        <f t="shared" si="13"/>
        <v>2.5</v>
      </c>
      <c r="N154" s="40">
        <f t="shared" si="14"/>
        <v>0</v>
      </c>
      <c r="O154" s="42"/>
    </row>
    <row r="155" spans="1:15" ht="25.5">
      <c r="A155" s="6">
        <v>1205751190</v>
      </c>
      <c r="B155" s="1">
        <v>1</v>
      </c>
      <c r="C155" s="2">
        <v>39857</v>
      </c>
      <c r="D155" s="3">
        <v>0.2772337962962963</v>
      </c>
      <c r="E155" s="4">
        <v>43642</v>
      </c>
      <c r="F155" s="4">
        <v>12064</v>
      </c>
      <c r="G155" s="5">
        <v>0.3375</v>
      </c>
      <c r="H155" s="1" t="s">
        <v>27</v>
      </c>
      <c r="I155" s="1">
        <v>0</v>
      </c>
      <c r="J155" s="1" t="s">
        <v>82</v>
      </c>
      <c r="K155" s="10">
        <v>3</v>
      </c>
      <c r="L155" s="22">
        <f t="shared" si="12"/>
        <v>3</v>
      </c>
      <c r="M155" s="10">
        <f t="shared" si="13"/>
        <v>0</v>
      </c>
      <c r="N155" s="10">
        <f t="shared" si="14"/>
        <v>3</v>
      </c>
      <c r="O155" s="7"/>
    </row>
    <row r="156" spans="1:15" ht="38.25">
      <c r="A156" s="6">
        <v>2205740130</v>
      </c>
      <c r="B156" s="1">
        <v>1</v>
      </c>
      <c r="C156" s="2">
        <v>39856</v>
      </c>
      <c r="D156" s="3">
        <v>0.5090046296296297</v>
      </c>
      <c r="E156" s="4">
        <v>38125</v>
      </c>
      <c r="F156" s="4">
        <v>13936</v>
      </c>
      <c r="G156" s="1">
        <v>68</v>
      </c>
      <c r="H156" s="1" t="s">
        <v>13</v>
      </c>
      <c r="I156" s="1">
        <v>0</v>
      </c>
      <c r="J156" s="1" t="s">
        <v>83</v>
      </c>
      <c r="K156" s="10">
        <v>2.7</v>
      </c>
      <c r="L156" s="22">
        <f t="shared" si="12"/>
        <v>2.7</v>
      </c>
      <c r="M156" s="10">
        <f t="shared" si="13"/>
        <v>0</v>
      </c>
      <c r="N156" s="10">
        <f t="shared" si="14"/>
        <v>2.7</v>
      </c>
      <c r="O156" s="7"/>
    </row>
    <row r="157" spans="1:15" ht="38.25">
      <c r="A157" s="6">
        <v>8205728940</v>
      </c>
      <c r="B157" s="1">
        <v>1</v>
      </c>
      <c r="C157" s="2">
        <v>39855</v>
      </c>
      <c r="D157" s="3">
        <v>0.7325578703703703</v>
      </c>
      <c r="E157" s="11">
        <v>0.1729166666666667</v>
      </c>
      <c r="F157" s="45" t="s">
        <v>84</v>
      </c>
      <c r="G157" s="1">
        <v>33</v>
      </c>
      <c r="H157" s="1" t="s">
        <v>85</v>
      </c>
      <c r="I157" s="1">
        <v>0</v>
      </c>
      <c r="J157" s="1" t="s">
        <v>86</v>
      </c>
      <c r="K157" s="10">
        <v>7.5</v>
      </c>
      <c r="L157" s="22">
        <f t="shared" si="12"/>
        <v>7.5</v>
      </c>
      <c r="M157" s="10">
        <f t="shared" si="13"/>
        <v>0</v>
      </c>
      <c r="N157" s="10">
        <f t="shared" si="14"/>
        <v>7.5</v>
      </c>
      <c r="O157" s="7"/>
    </row>
    <row r="158" spans="1:15" ht="25.5">
      <c r="A158" s="6">
        <v>2205708770</v>
      </c>
      <c r="B158" s="1">
        <v>1</v>
      </c>
      <c r="C158" s="2">
        <v>39854</v>
      </c>
      <c r="D158" s="3">
        <v>0.33153935185185185</v>
      </c>
      <c r="E158" s="4">
        <v>45841</v>
      </c>
      <c r="F158" s="4">
        <v>9975</v>
      </c>
      <c r="G158" s="5">
        <v>0.4590277777777778</v>
      </c>
      <c r="H158" s="1" t="s">
        <v>28</v>
      </c>
      <c r="I158" s="1">
        <v>0</v>
      </c>
      <c r="J158" s="1" t="s">
        <v>87</v>
      </c>
      <c r="K158" s="10">
        <v>2.4</v>
      </c>
      <c r="L158" s="22">
        <f t="shared" si="12"/>
        <v>2.4</v>
      </c>
      <c r="M158" s="10">
        <f t="shared" si="13"/>
        <v>0</v>
      </c>
      <c r="N158" s="10">
        <f t="shared" si="14"/>
        <v>2.4</v>
      </c>
      <c r="O158" s="7"/>
    </row>
    <row r="159" spans="1:15" ht="12.75">
      <c r="A159" s="6">
        <v>2205698180</v>
      </c>
      <c r="B159" s="1">
        <v>1</v>
      </c>
      <c r="C159" s="2">
        <v>39853</v>
      </c>
      <c r="D159" s="3">
        <v>0.5960185185185185</v>
      </c>
      <c r="E159" s="4">
        <v>44361</v>
      </c>
      <c r="F159" s="4">
        <v>6464</v>
      </c>
      <c r="G159" s="5">
        <v>0.33888888888888885</v>
      </c>
      <c r="H159" s="1" t="s">
        <v>25</v>
      </c>
      <c r="I159" s="1">
        <v>0</v>
      </c>
      <c r="J159" s="1" t="s">
        <v>88</v>
      </c>
      <c r="K159" s="10">
        <v>2.6</v>
      </c>
      <c r="L159" s="22">
        <f t="shared" si="12"/>
        <v>2.6</v>
      </c>
      <c r="M159" s="10">
        <f t="shared" si="13"/>
        <v>0</v>
      </c>
      <c r="N159" s="10">
        <f t="shared" si="14"/>
        <v>2.6</v>
      </c>
      <c r="O159" s="7"/>
    </row>
    <row r="160" spans="1:15" ht="12.75">
      <c r="A160" s="6">
        <v>2205665620</v>
      </c>
      <c r="B160" s="1">
        <v>1</v>
      </c>
      <c r="C160" s="2">
        <v>39851</v>
      </c>
      <c r="D160" s="3">
        <v>0.33512731481481484</v>
      </c>
      <c r="E160" s="1" t="s">
        <v>89</v>
      </c>
      <c r="F160" s="4">
        <v>13844</v>
      </c>
      <c r="G160" s="1">
        <v>6</v>
      </c>
      <c r="H160" s="1" t="s">
        <v>18</v>
      </c>
      <c r="I160" s="1">
        <v>0</v>
      </c>
      <c r="J160" s="1" t="s">
        <v>90</v>
      </c>
      <c r="K160" s="10">
        <v>3.4</v>
      </c>
      <c r="L160" s="22">
        <f t="shared" si="12"/>
        <v>3.4</v>
      </c>
      <c r="M160" s="10">
        <f t="shared" si="13"/>
        <v>0</v>
      </c>
      <c r="N160" s="10">
        <f t="shared" si="14"/>
        <v>3.4</v>
      </c>
      <c r="O160" s="7"/>
    </row>
    <row r="161" spans="1:15" ht="25.5">
      <c r="A161" s="6">
        <v>2205645490</v>
      </c>
      <c r="B161" s="1">
        <v>1</v>
      </c>
      <c r="C161" s="2">
        <v>39849</v>
      </c>
      <c r="D161" s="3">
        <v>0.9373611111111111</v>
      </c>
      <c r="E161" s="4">
        <v>41312</v>
      </c>
      <c r="F161" s="4">
        <v>14208</v>
      </c>
      <c r="G161" s="1">
        <v>5</v>
      </c>
      <c r="H161" s="1" t="s">
        <v>28</v>
      </c>
      <c r="I161" s="1">
        <v>0</v>
      </c>
      <c r="J161" s="1" t="s">
        <v>91</v>
      </c>
      <c r="K161" s="10">
        <v>2.4</v>
      </c>
      <c r="L161" s="22">
        <f t="shared" si="12"/>
        <v>2.4</v>
      </c>
      <c r="M161" s="10">
        <f t="shared" si="13"/>
        <v>0</v>
      </c>
      <c r="N161" s="10">
        <f t="shared" si="14"/>
        <v>2.4</v>
      </c>
      <c r="O161" s="7"/>
    </row>
    <row r="162" spans="1:15" ht="25.5">
      <c r="A162" s="118">
        <v>2205642630</v>
      </c>
      <c r="B162" s="119">
        <v>1</v>
      </c>
      <c r="C162" s="120">
        <v>39849</v>
      </c>
      <c r="D162" s="121">
        <v>0.7388310185185185</v>
      </c>
      <c r="E162" s="119" t="s">
        <v>92</v>
      </c>
      <c r="F162" s="122">
        <v>10205</v>
      </c>
      <c r="G162" s="119">
        <v>10</v>
      </c>
      <c r="H162" s="119" t="s">
        <v>14</v>
      </c>
      <c r="I162" s="119">
        <v>0</v>
      </c>
      <c r="J162" s="119" t="s">
        <v>93</v>
      </c>
      <c r="K162" s="123">
        <v>2.8</v>
      </c>
      <c r="L162" s="124">
        <f t="shared" si="12"/>
        <v>2.8</v>
      </c>
      <c r="M162" s="123">
        <f t="shared" si="13"/>
        <v>0</v>
      </c>
      <c r="N162" s="123">
        <f t="shared" si="14"/>
        <v>2.8</v>
      </c>
      <c r="O162" s="125"/>
    </row>
    <row r="163" spans="1:15" ht="25.5">
      <c r="A163" s="118">
        <v>2205641580</v>
      </c>
      <c r="B163" s="119">
        <v>1</v>
      </c>
      <c r="C163" s="120">
        <v>39849</v>
      </c>
      <c r="D163" s="121">
        <v>0.6684490740740742</v>
      </c>
      <c r="E163" s="122">
        <v>40907</v>
      </c>
      <c r="F163" s="122">
        <v>10263</v>
      </c>
      <c r="G163" s="119">
        <v>20</v>
      </c>
      <c r="H163" s="119" t="s">
        <v>94</v>
      </c>
      <c r="I163" s="119">
        <v>0</v>
      </c>
      <c r="J163" s="119" t="s">
        <v>93</v>
      </c>
      <c r="K163" s="123">
        <v>3.65</v>
      </c>
      <c r="L163" s="124">
        <f t="shared" si="12"/>
        <v>3.65</v>
      </c>
      <c r="M163" s="123">
        <f t="shared" si="13"/>
        <v>0</v>
      </c>
      <c r="N163" s="123">
        <f t="shared" si="14"/>
        <v>3.65</v>
      </c>
      <c r="O163" s="125"/>
    </row>
    <row r="164" spans="1:15" ht="12.75">
      <c r="A164" s="79">
        <v>2205640900</v>
      </c>
      <c r="B164" s="80">
        <v>1</v>
      </c>
      <c r="C164" s="81">
        <v>39849</v>
      </c>
      <c r="D164" s="82">
        <v>0.6182060185185185</v>
      </c>
      <c r="E164" s="83">
        <v>37388</v>
      </c>
      <c r="F164" s="83">
        <v>16018</v>
      </c>
      <c r="G164" s="87">
        <v>1.2548611111111112</v>
      </c>
      <c r="H164" s="80" t="s">
        <v>9</v>
      </c>
      <c r="I164" s="80">
        <v>0</v>
      </c>
      <c r="J164" s="80" t="s">
        <v>56</v>
      </c>
      <c r="K164" s="84">
        <v>3.1</v>
      </c>
      <c r="L164" s="85">
        <f t="shared" si="12"/>
        <v>3.1</v>
      </c>
      <c r="M164" s="84">
        <f t="shared" si="13"/>
        <v>0</v>
      </c>
      <c r="N164" s="84">
        <f t="shared" si="14"/>
        <v>3.1</v>
      </c>
      <c r="O164" s="86"/>
    </row>
    <row r="165" spans="1:15" ht="12.75">
      <c r="A165" s="6">
        <v>2205636630</v>
      </c>
      <c r="B165" s="1">
        <v>1</v>
      </c>
      <c r="C165" s="2">
        <v>39849</v>
      </c>
      <c r="D165" s="3">
        <v>0.32166666666666666</v>
      </c>
      <c r="E165" s="4">
        <v>41001</v>
      </c>
      <c r="F165" s="4">
        <v>14533</v>
      </c>
      <c r="G165" s="1">
        <v>10</v>
      </c>
      <c r="H165" s="1" t="s">
        <v>29</v>
      </c>
      <c r="I165" s="1">
        <v>0</v>
      </c>
      <c r="J165" s="1" t="s">
        <v>95</v>
      </c>
      <c r="K165" s="10">
        <v>1.8</v>
      </c>
      <c r="L165" s="22">
        <f t="shared" si="12"/>
        <v>1.8</v>
      </c>
      <c r="M165" s="10">
        <f t="shared" si="13"/>
        <v>0</v>
      </c>
      <c r="N165" s="10">
        <f t="shared" si="14"/>
        <v>1.8</v>
      </c>
      <c r="O165" s="7"/>
    </row>
    <row r="166" spans="1:15" ht="12.75">
      <c r="A166" s="79">
        <v>2205634350</v>
      </c>
      <c r="B166" s="80">
        <v>1</v>
      </c>
      <c r="C166" s="81">
        <v>39849</v>
      </c>
      <c r="D166" s="82">
        <v>0.16344907407407408</v>
      </c>
      <c r="E166" s="83">
        <v>36456</v>
      </c>
      <c r="F166" s="83">
        <v>15651</v>
      </c>
      <c r="G166" s="88">
        <v>0.9222222222222222</v>
      </c>
      <c r="H166" s="80" t="s">
        <v>16</v>
      </c>
      <c r="I166" s="80">
        <v>0</v>
      </c>
      <c r="J166" s="80" t="s">
        <v>56</v>
      </c>
      <c r="K166" s="84">
        <v>3.2</v>
      </c>
      <c r="L166" s="85">
        <f t="shared" si="12"/>
        <v>3.2</v>
      </c>
      <c r="M166" s="84">
        <f t="shared" si="13"/>
        <v>0</v>
      </c>
      <c r="N166" s="84">
        <f t="shared" si="14"/>
        <v>3.2</v>
      </c>
      <c r="O166" s="86"/>
    </row>
    <row r="167" spans="1:15" ht="25.5">
      <c r="A167" s="6">
        <v>2205627770</v>
      </c>
      <c r="B167" s="1">
        <v>1</v>
      </c>
      <c r="C167" s="2">
        <v>39848</v>
      </c>
      <c r="D167" s="3">
        <v>0.7066203703703704</v>
      </c>
      <c r="E167" s="4">
        <v>42928</v>
      </c>
      <c r="F167" s="4">
        <v>12764</v>
      </c>
      <c r="G167" s="1">
        <v>10</v>
      </c>
      <c r="H167" s="1" t="s">
        <v>31</v>
      </c>
      <c r="I167" s="1">
        <v>0</v>
      </c>
      <c r="J167" s="1" t="s">
        <v>96</v>
      </c>
      <c r="K167" s="10">
        <v>2</v>
      </c>
      <c r="L167" s="22">
        <f t="shared" si="12"/>
        <v>2</v>
      </c>
      <c r="M167" s="10">
        <f t="shared" si="13"/>
        <v>0</v>
      </c>
      <c r="N167" s="10">
        <f t="shared" si="14"/>
        <v>2</v>
      </c>
      <c r="O167" s="7"/>
    </row>
    <row r="168" spans="1:15" ht="25.5">
      <c r="A168" s="6">
        <v>2205615370</v>
      </c>
      <c r="B168" s="1">
        <v>1</v>
      </c>
      <c r="C168" s="2">
        <v>39847</v>
      </c>
      <c r="D168" s="3">
        <v>0.8453472222222222</v>
      </c>
      <c r="E168" s="4">
        <v>43957</v>
      </c>
      <c r="F168" s="4">
        <v>10518</v>
      </c>
      <c r="G168" s="5">
        <v>0.25625</v>
      </c>
      <c r="H168" s="1" t="s">
        <v>97</v>
      </c>
      <c r="I168" s="1">
        <v>0</v>
      </c>
      <c r="J168" s="1" t="s">
        <v>98</v>
      </c>
      <c r="K168" s="10">
        <v>1.4</v>
      </c>
      <c r="L168" s="22">
        <f t="shared" si="12"/>
        <v>1.4</v>
      </c>
      <c r="M168" s="10">
        <f t="shared" si="13"/>
        <v>0</v>
      </c>
      <c r="N168" s="10">
        <f t="shared" si="14"/>
        <v>1.4</v>
      </c>
      <c r="O168" s="7"/>
    </row>
    <row r="169" spans="1:15" ht="25.5">
      <c r="A169" s="6">
        <v>2205583310</v>
      </c>
      <c r="B169" s="1">
        <v>1</v>
      </c>
      <c r="C169" s="2">
        <v>39845</v>
      </c>
      <c r="D169" s="3">
        <v>0.6194444444444445</v>
      </c>
      <c r="E169" s="4">
        <v>44009</v>
      </c>
      <c r="F169" s="4">
        <v>8685</v>
      </c>
      <c r="G169" s="5">
        <v>0.2138888888888889</v>
      </c>
      <c r="H169" s="1" t="s">
        <v>38</v>
      </c>
      <c r="I169" s="1">
        <v>0</v>
      </c>
      <c r="J169" s="1" t="s">
        <v>99</v>
      </c>
      <c r="K169" s="10">
        <v>3.8</v>
      </c>
      <c r="L169" s="22">
        <f t="shared" si="12"/>
        <v>3.8</v>
      </c>
      <c r="M169" s="10">
        <f t="shared" si="13"/>
        <v>0</v>
      </c>
      <c r="N169" s="10">
        <f t="shared" si="14"/>
        <v>3.8</v>
      </c>
      <c r="O169" s="7"/>
    </row>
    <row r="170" spans="1:15" ht="12.75">
      <c r="A170" s="34">
        <v>2205577920</v>
      </c>
      <c r="B170" s="35">
        <v>1</v>
      </c>
      <c r="C170" s="36">
        <v>39845</v>
      </c>
      <c r="D170" s="37">
        <v>0.24449074074074073</v>
      </c>
      <c r="E170" s="38">
        <v>42319</v>
      </c>
      <c r="F170" s="38">
        <v>13471</v>
      </c>
      <c r="G170" s="39">
        <v>0.3756944444444445</v>
      </c>
      <c r="H170" s="35" t="s">
        <v>32</v>
      </c>
      <c r="I170" s="35">
        <v>1</v>
      </c>
      <c r="J170" s="35" t="s">
        <v>12</v>
      </c>
      <c r="K170" s="40">
        <v>2.2</v>
      </c>
      <c r="L170" s="41">
        <f t="shared" si="12"/>
        <v>2.2</v>
      </c>
      <c r="M170" s="40">
        <f t="shared" si="13"/>
        <v>2.2</v>
      </c>
      <c r="N170" s="40">
        <f t="shared" si="14"/>
        <v>0</v>
      </c>
      <c r="O170" s="42"/>
    </row>
    <row r="171" spans="1:15" ht="12.75">
      <c r="A171" s="6">
        <v>2205574970</v>
      </c>
      <c r="B171" s="1">
        <v>1</v>
      </c>
      <c r="C171" s="2">
        <v>39845</v>
      </c>
      <c r="D171" s="3">
        <v>0.0396875</v>
      </c>
      <c r="E171" s="4">
        <v>38648</v>
      </c>
      <c r="F171" s="4">
        <v>20284</v>
      </c>
      <c r="G171" s="1">
        <v>35</v>
      </c>
      <c r="H171" s="1" t="s">
        <v>100</v>
      </c>
      <c r="I171" s="1">
        <v>0</v>
      </c>
      <c r="J171" s="1" t="s">
        <v>101</v>
      </c>
      <c r="K171" s="10">
        <v>4.8</v>
      </c>
      <c r="L171" s="22">
        <f t="shared" si="12"/>
        <v>4.8</v>
      </c>
      <c r="M171" s="10">
        <f t="shared" si="13"/>
        <v>0</v>
      </c>
      <c r="N171" s="10">
        <f t="shared" si="14"/>
        <v>4.8</v>
      </c>
      <c r="O171" s="7"/>
    </row>
    <row r="172" spans="1:15" ht="12.75">
      <c r="A172" s="9"/>
      <c r="B172" s="10">
        <f>SUM(B134:B171)</f>
        <v>38</v>
      </c>
      <c r="C172" s="10"/>
      <c r="D172" s="10"/>
      <c r="E172" s="10"/>
      <c r="F172" s="55"/>
      <c r="G172" s="55"/>
      <c r="H172" s="59" t="s">
        <v>151</v>
      </c>
      <c r="I172" s="40">
        <f>SUM(I134:I171)</f>
        <v>10</v>
      </c>
      <c r="J172" s="56">
        <f>I172/B172*100</f>
        <v>26.31578947368421</v>
      </c>
      <c r="K172" s="40" t="s">
        <v>138</v>
      </c>
      <c r="L172" s="10">
        <f>SUM(L134:L171)</f>
        <v>111.15</v>
      </c>
      <c r="M172" s="40">
        <f>SUM(M134:M171)</f>
        <v>21.8</v>
      </c>
      <c r="N172" s="10">
        <f>SUM(N134:N171)</f>
        <v>89.35</v>
      </c>
      <c r="O172" s="7"/>
    </row>
    <row r="173" spans="1:15" ht="13.5" thickBot="1">
      <c r="A173" s="25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52">
        <f>M173+N173</f>
        <v>100</v>
      </c>
      <c r="M173" s="58">
        <f>M172/L172*100</f>
        <v>19.613135402609085</v>
      </c>
      <c r="N173" s="53">
        <f>N172/L172*100</f>
        <v>80.38686459739091</v>
      </c>
      <c r="O173" s="14" t="s">
        <v>138</v>
      </c>
    </row>
    <row r="174" spans="1:15" ht="12.75">
      <c r="A174" s="178" t="s">
        <v>147</v>
      </c>
      <c r="B174" s="179"/>
      <c r="C174" s="179"/>
      <c r="D174" s="179"/>
      <c r="E174" s="179"/>
      <c r="F174" s="179"/>
      <c r="G174" s="179"/>
      <c r="H174" s="179"/>
      <c r="I174" s="179"/>
      <c r="J174" s="179"/>
      <c r="K174" s="179"/>
      <c r="L174" s="180"/>
      <c r="M174" s="180"/>
      <c r="N174" s="180"/>
      <c r="O174" s="15"/>
    </row>
    <row r="175" spans="1:15" ht="63.75">
      <c r="A175" s="29" t="s">
        <v>0</v>
      </c>
      <c r="B175" s="30" t="s">
        <v>1</v>
      </c>
      <c r="C175" s="30" t="s">
        <v>2</v>
      </c>
      <c r="D175" s="30" t="s">
        <v>3</v>
      </c>
      <c r="E175" s="30" t="s">
        <v>4</v>
      </c>
      <c r="F175" s="30" t="s">
        <v>5</v>
      </c>
      <c r="G175" s="30" t="s">
        <v>6</v>
      </c>
      <c r="H175" s="30" t="s">
        <v>7</v>
      </c>
      <c r="I175" s="30" t="s">
        <v>1</v>
      </c>
      <c r="J175" s="30" t="s">
        <v>8</v>
      </c>
      <c r="K175" s="31" t="s">
        <v>145</v>
      </c>
      <c r="L175" s="32" t="s">
        <v>144</v>
      </c>
      <c r="M175" s="32" t="s">
        <v>143</v>
      </c>
      <c r="N175" s="32" t="s">
        <v>142</v>
      </c>
      <c r="O175" s="33" t="s">
        <v>138</v>
      </c>
    </row>
    <row r="176" spans="1:15" ht="12.75">
      <c r="A176" s="34">
        <v>2205559400</v>
      </c>
      <c r="B176" s="35">
        <v>1</v>
      </c>
      <c r="C176" s="36">
        <v>39843</v>
      </c>
      <c r="D176" s="37">
        <v>0.9583449074074074</v>
      </c>
      <c r="E176" s="38">
        <v>42343</v>
      </c>
      <c r="F176" s="38">
        <v>13358</v>
      </c>
      <c r="G176" s="35">
        <v>10</v>
      </c>
      <c r="H176" s="35" t="s">
        <v>40</v>
      </c>
      <c r="I176" s="35">
        <v>1</v>
      </c>
      <c r="J176" s="35" t="s">
        <v>12</v>
      </c>
      <c r="K176" s="40">
        <v>2.3</v>
      </c>
      <c r="L176" s="41">
        <f aca="true" t="shared" si="15" ref="L176:L218">K176</f>
        <v>2.3</v>
      </c>
      <c r="M176" s="40">
        <f>I176*K176</f>
        <v>2.3</v>
      </c>
      <c r="N176" s="40">
        <f>K176-M176</f>
        <v>0</v>
      </c>
      <c r="O176" s="42"/>
    </row>
    <row r="177" spans="1:15" ht="12.75">
      <c r="A177" s="34">
        <v>2205558740</v>
      </c>
      <c r="B177" s="35">
        <v>1</v>
      </c>
      <c r="C177" s="36">
        <v>39843</v>
      </c>
      <c r="D177" s="37">
        <v>0.9127199074074074</v>
      </c>
      <c r="E177" s="38">
        <v>42348</v>
      </c>
      <c r="F177" s="38">
        <v>13364</v>
      </c>
      <c r="G177" s="39">
        <v>0.41805555555555557</v>
      </c>
      <c r="H177" s="35" t="s">
        <v>22</v>
      </c>
      <c r="I177" s="35">
        <v>1</v>
      </c>
      <c r="J177" s="35" t="s">
        <v>12</v>
      </c>
      <c r="K177" s="40">
        <v>2.5</v>
      </c>
      <c r="L177" s="41">
        <f t="shared" si="15"/>
        <v>2.5</v>
      </c>
      <c r="M177" s="40">
        <f aca="true" t="shared" si="16" ref="M177:M218">I177*K177</f>
        <v>2.5</v>
      </c>
      <c r="N177" s="40">
        <f aca="true" t="shared" si="17" ref="N177:N218">K177-M177</f>
        <v>0</v>
      </c>
      <c r="O177" s="42"/>
    </row>
    <row r="178" spans="1:15" ht="12.75">
      <c r="A178" s="6">
        <v>2205558530</v>
      </c>
      <c r="B178" s="1">
        <v>1</v>
      </c>
      <c r="C178" s="2">
        <v>39843</v>
      </c>
      <c r="D178" s="3">
        <v>0.8982986111111111</v>
      </c>
      <c r="E178" s="4">
        <v>41951</v>
      </c>
      <c r="F178" s="4">
        <v>12462</v>
      </c>
      <c r="G178" s="5">
        <v>0.25625</v>
      </c>
      <c r="H178" s="1" t="s">
        <v>31</v>
      </c>
      <c r="I178" s="1">
        <v>0</v>
      </c>
      <c r="J178" s="1" t="s">
        <v>102</v>
      </c>
      <c r="K178" s="10">
        <v>2</v>
      </c>
      <c r="L178" s="22">
        <f t="shared" si="15"/>
        <v>2</v>
      </c>
      <c r="M178" s="10">
        <f t="shared" si="16"/>
        <v>0</v>
      </c>
      <c r="N178" s="10">
        <f t="shared" si="17"/>
        <v>2</v>
      </c>
      <c r="O178" s="7"/>
    </row>
    <row r="179" spans="1:15" ht="12.75">
      <c r="A179" s="6">
        <v>2205558370</v>
      </c>
      <c r="B179" s="1">
        <v>1</v>
      </c>
      <c r="C179" s="2">
        <v>39843</v>
      </c>
      <c r="D179" s="3">
        <v>0.8872800925925927</v>
      </c>
      <c r="E179" s="4">
        <v>41961</v>
      </c>
      <c r="F179" s="4">
        <v>12467</v>
      </c>
      <c r="G179" s="1">
        <v>8</v>
      </c>
      <c r="H179" s="1" t="s">
        <v>63</v>
      </c>
      <c r="I179" s="1">
        <v>0</v>
      </c>
      <c r="J179" s="1" t="s">
        <v>102</v>
      </c>
      <c r="K179" s="10">
        <v>2.1</v>
      </c>
      <c r="L179" s="22">
        <f t="shared" si="15"/>
        <v>2.1</v>
      </c>
      <c r="M179" s="10">
        <f t="shared" si="16"/>
        <v>0</v>
      </c>
      <c r="N179" s="10">
        <f t="shared" si="17"/>
        <v>2.1</v>
      </c>
      <c r="O179" s="7"/>
    </row>
    <row r="180" spans="1:15" ht="12.75">
      <c r="A180" s="34">
        <v>2205545990</v>
      </c>
      <c r="B180" s="35">
        <v>1</v>
      </c>
      <c r="C180" s="36">
        <v>39843</v>
      </c>
      <c r="D180" s="37">
        <v>0.02711805555555555</v>
      </c>
      <c r="E180" s="38">
        <v>42339</v>
      </c>
      <c r="F180" s="38">
        <v>13354</v>
      </c>
      <c r="G180" s="39">
        <v>0.3763888888888889</v>
      </c>
      <c r="H180" s="35" t="s">
        <v>22</v>
      </c>
      <c r="I180" s="35">
        <v>1</v>
      </c>
      <c r="J180" s="35" t="s">
        <v>12</v>
      </c>
      <c r="K180" s="40">
        <v>2.5</v>
      </c>
      <c r="L180" s="41">
        <f t="shared" si="15"/>
        <v>2.5</v>
      </c>
      <c r="M180" s="40">
        <f t="shared" si="16"/>
        <v>2.5</v>
      </c>
      <c r="N180" s="40">
        <f t="shared" si="17"/>
        <v>0</v>
      </c>
      <c r="O180" s="42"/>
    </row>
    <row r="181" spans="1:15" ht="38.25">
      <c r="A181" s="6">
        <v>2205517010</v>
      </c>
      <c r="B181" s="1">
        <v>1</v>
      </c>
      <c r="C181" s="2">
        <v>39841</v>
      </c>
      <c r="D181" s="3">
        <v>0.015162037037037036</v>
      </c>
      <c r="E181" s="4">
        <v>38064</v>
      </c>
      <c r="F181" s="4">
        <v>16209</v>
      </c>
      <c r="G181" s="5">
        <v>0.2923611111111111</v>
      </c>
      <c r="H181" s="1" t="s">
        <v>27</v>
      </c>
      <c r="I181" s="1">
        <v>0</v>
      </c>
      <c r="J181" s="1" t="s">
        <v>103</v>
      </c>
      <c r="K181" s="10">
        <v>3</v>
      </c>
      <c r="L181" s="22">
        <f t="shared" si="15"/>
        <v>3</v>
      </c>
      <c r="M181" s="10">
        <f t="shared" si="16"/>
        <v>0</v>
      </c>
      <c r="N181" s="10">
        <f t="shared" si="17"/>
        <v>3</v>
      </c>
      <c r="O181" s="7"/>
    </row>
    <row r="182" spans="1:15" ht="12.75">
      <c r="A182" s="79">
        <v>2205493320</v>
      </c>
      <c r="B182" s="80">
        <v>1</v>
      </c>
      <c r="C182" s="81">
        <v>39839</v>
      </c>
      <c r="D182" s="82">
        <v>0.36978009259259265</v>
      </c>
      <c r="E182" s="83">
        <v>37406</v>
      </c>
      <c r="F182" s="83">
        <v>16023</v>
      </c>
      <c r="G182" s="88">
        <v>0.42291666666666666</v>
      </c>
      <c r="H182" s="80" t="s">
        <v>28</v>
      </c>
      <c r="I182" s="80">
        <v>0</v>
      </c>
      <c r="J182" s="80" t="s">
        <v>56</v>
      </c>
      <c r="K182" s="84">
        <v>2.4</v>
      </c>
      <c r="L182" s="85">
        <f t="shared" si="15"/>
        <v>2.4</v>
      </c>
      <c r="M182" s="84">
        <f t="shared" si="16"/>
        <v>0</v>
      </c>
      <c r="N182" s="84">
        <f t="shared" si="17"/>
        <v>2.4</v>
      </c>
      <c r="O182" s="86"/>
    </row>
    <row r="183" spans="1:15" ht="12.75">
      <c r="A183" s="69">
        <v>2205473230</v>
      </c>
      <c r="B183" s="70">
        <v>1</v>
      </c>
      <c r="C183" s="71">
        <v>39837</v>
      </c>
      <c r="D183" s="72">
        <v>0.9743055555555555</v>
      </c>
      <c r="E183" s="73">
        <v>37812</v>
      </c>
      <c r="F183" s="73">
        <v>15109</v>
      </c>
      <c r="G183" s="70" t="s">
        <v>104</v>
      </c>
      <c r="H183" s="70" t="s">
        <v>25</v>
      </c>
      <c r="I183" s="70">
        <v>0</v>
      </c>
      <c r="J183" s="70" t="s">
        <v>46</v>
      </c>
      <c r="K183" s="75">
        <v>2.6</v>
      </c>
      <c r="L183" s="76">
        <f t="shared" si="15"/>
        <v>2.6</v>
      </c>
      <c r="M183" s="75">
        <f t="shared" si="16"/>
        <v>0</v>
      </c>
      <c r="N183" s="75">
        <f t="shared" si="17"/>
        <v>2.6</v>
      </c>
      <c r="O183" s="77"/>
    </row>
    <row r="184" spans="1:15" ht="12.75">
      <c r="A184" s="69">
        <v>2205470820</v>
      </c>
      <c r="B184" s="70">
        <v>1</v>
      </c>
      <c r="C184" s="71">
        <v>39837</v>
      </c>
      <c r="D184" s="72">
        <v>0.8072106481481481</v>
      </c>
      <c r="E184" s="73">
        <v>37816</v>
      </c>
      <c r="F184" s="73">
        <v>15092</v>
      </c>
      <c r="G184" s="70" t="s">
        <v>104</v>
      </c>
      <c r="H184" s="70" t="s">
        <v>25</v>
      </c>
      <c r="I184" s="70">
        <v>0</v>
      </c>
      <c r="J184" s="70" t="s">
        <v>46</v>
      </c>
      <c r="K184" s="75">
        <v>2.6</v>
      </c>
      <c r="L184" s="76">
        <f t="shared" si="15"/>
        <v>2.6</v>
      </c>
      <c r="M184" s="75">
        <f t="shared" si="16"/>
        <v>0</v>
      </c>
      <c r="N184" s="75">
        <f t="shared" si="17"/>
        <v>2.6</v>
      </c>
      <c r="O184" s="77"/>
    </row>
    <row r="185" spans="1:15" ht="12.75">
      <c r="A185" s="34">
        <v>2205464650</v>
      </c>
      <c r="B185" s="35">
        <v>1</v>
      </c>
      <c r="C185" s="36">
        <v>39837</v>
      </c>
      <c r="D185" s="37">
        <v>0.3792476851851852</v>
      </c>
      <c r="E185" s="43">
        <v>1.775</v>
      </c>
      <c r="F185" s="38">
        <v>13369</v>
      </c>
      <c r="G185" s="39">
        <v>0.37986111111111115</v>
      </c>
      <c r="H185" s="35" t="s">
        <v>28</v>
      </c>
      <c r="I185" s="35">
        <v>1</v>
      </c>
      <c r="J185" s="35" t="s">
        <v>12</v>
      </c>
      <c r="K185" s="40">
        <v>2.4</v>
      </c>
      <c r="L185" s="41">
        <f t="shared" si="15"/>
        <v>2.4</v>
      </c>
      <c r="M185" s="40">
        <f t="shared" si="16"/>
        <v>2.4</v>
      </c>
      <c r="N185" s="40">
        <f t="shared" si="17"/>
        <v>0</v>
      </c>
      <c r="O185" s="42"/>
    </row>
    <row r="186" spans="1:15" ht="12.75">
      <c r="A186" s="34">
        <v>2205456110</v>
      </c>
      <c r="B186" s="35">
        <v>1</v>
      </c>
      <c r="C186" s="36">
        <v>39836</v>
      </c>
      <c r="D186" s="37">
        <v>0.7860648148148148</v>
      </c>
      <c r="E186" s="43">
        <v>1.775</v>
      </c>
      <c r="F186" s="38">
        <v>13353</v>
      </c>
      <c r="G186" s="39">
        <v>0.3340277777777778</v>
      </c>
      <c r="H186" s="35" t="s">
        <v>31</v>
      </c>
      <c r="I186" s="35">
        <v>1</v>
      </c>
      <c r="J186" s="35" t="s">
        <v>12</v>
      </c>
      <c r="K186" s="40">
        <v>2</v>
      </c>
      <c r="L186" s="41">
        <f t="shared" si="15"/>
        <v>2</v>
      </c>
      <c r="M186" s="40">
        <f t="shared" si="16"/>
        <v>2</v>
      </c>
      <c r="N186" s="40">
        <f t="shared" si="17"/>
        <v>0</v>
      </c>
      <c r="O186" s="42"/>
    </row>
    <row r="187" spans="1:15" ht="38.25">
      <c r="A187" s="6">
        <v>2205435840</v>
      </c>
      <c r="B187" s="1">
        <v>1</v>
      </c>
      <c r="C187" s="2">
        <v>39835</v>
      </c>
      <c r="D187" s="3">
        <v>0.37811342592592595</v>
      </c>
      <c r="E187" s="8">
        <v>1.8201388888888888</v>
      </c>
      <c r="F187" s="4">
        <v>12937</v>
      </c>
      <c r="G187" s="8">
        <v>1.5020833333333332</v>
      </c>
      <c r="H187" s="1" t="s">
        <v>14</v>
      </c>
      <c r="I187" s="1">
        <v>0</v>
      </c>
      <c r="J187" s="1" t="s">
        <v>105</v>
      </c>
      <c r="K187" s="10">
        <v>2.8</v>
      </c>
      <c r="L187" s="22">
        <f t="shared" si="15"/>
        <v>2.8</v>
      </c>
      <c r="M187" s="10">
        <f t="shared" si="16"/>
        <v>0</v>
      </c>
      <c r="N187" s="10">
        <f t="shared" si="17"/>
        <v>2.8</v>
      </c>
      <c r="O187" s="7"/>
    </row>
    <row r="188" spans="1:15" ht="25.5">
      <c r="A188" s="6">
        <v>2205395120</v>
      </c>
      <c r="B188" s="1">
        <v>1</v>
      </c>
      <c r="C188" s="2">
        <v>39832</v>
      </c>
      <c r="D188" s="3">
        <v>0.5503009259259259</v>
      </c>
      <c r="E188" s="8">
        <v>1.9215277777777777</v>
      </c>
      <c r="F188" s="4">
        <v>7532</v>
      </c>
      <c r="G188" s="1">
        <v>8</v>
      </c>
      <c r="H188" s="1" t="s">
        <v>15</v>
      </c>
      <c r="I188" s="1">
        <v>0</v>
      </c>
      <c r="J188" s="1" t="s">
        <v>106</v>
      </c>
      <c r="K188" s="10">
        <v>3.3</v>
      </c>
      <c r="L188" s="22">
        <f t="shared" si="15"/>
        <v>3.3</v>
      </c>
      <c r="M188" s="10">
        <f t="shared" si="16"/>
        <v>0</v>
      </c>
      <c r="N188" s="10">
        <f t="shared" si="17"/>
        <v>3.3</v>
      </c>
      <c r="O188" s="7"/>
    </row>
    <row r="189" spans="1:15" ht="38.25">
      <c r="A189" s="6">
        <v>8205389350</v>
      </c>
      <c r="B189" s="1">
        <v>1</v>
      </c>
      <c r="C189" s="2">
        <v>39832</v>
      </c>
      <c r="D189" s="3">
        <v>0.14952546296296296</v>
      </c>
      <c r="E189" s="1" t="s">
        <v>107</v>
      </c>
      <c r="F189" s="45" t="s">
        <v>108</v>
      </c>
      <c r="G189" s="5">
        <v>0.4166666666666667</v>
      </c>
      <c r="H189" s="1" t="s">
        <v>109</v>
      </c>
      <c r="I189" s="1">
        <v>0</v>
      </c>
      <c r="J189" s="1" t="s">
        <v>110</v>
      </c>
      <c r="K189" s="10">
        <v>6.8</v>
      </c>
      <c r="L189" s="22">
        <f t="shared" si="15"/>
        <v>6.8</v>
      </c>
      <c r="M189" s="10">
        <f t="shared" si="16"/>
        <v>0</v>
      </c>
      <c r="N189" s="10">
        <f t="shared" si="17"/>
        <v>6.8</v>
      </c>
      <c r="O189" s="7"/>
    </row>
    <row r="190" spans="1:15" ht="51">
      <c r="A190" s="6">
        <v>2205381480</v>
      </c>
      <c r="B190" s="1">
        <v>1</v>
      </c>
      <c r="C190" s="2">
        <v>39831</v>
      </c>
      <c r="D190" s="3">
        <v>0.5915046296296297</v>
      </c>
      <c r="E190" s="4">
        <v>-30046</v>
      </c>
      <c r="F190" s="45" t="s">
        <v>111</v>
      </c>
      <c r="G190" s="1">
        <v>10</v>
      </c>
      <c r="H190" s="1" t="s">
        <v>112</v>
      </c>
      <c r="I190" s="1">
        <v>0</v>
      </c>
      <c r="J190" s="1" t="s">
        <v>113</v>
      </c>
      <c r="K190" s="10">
        <v>6.7</v>
      </c>
      <c r="L190" s="22">
        <f t="shared" si="15"/>
        <v>6.7</v>
      </c>
      <c r="M190" s="10">
        <f t="shared" si="16"/>
        <v>0</v>
      </c>
      <c r="N190" s="10">
        <f t="shared" si="17"/>
        <v>6.7</v>
      </c>
      <c r="O190" s="7"/>
    </row>
    <row r="191" spans="1:15" ht="12.75">
      <c r="A191" s="34">
        <v>2205377730</v>
      </c>
      <c r="B191" s="35">
        <v>1</v>
      </c>
      <c r="C191" s="36">
        <v>39831</v>
      </c>
      <c r="D191" s="37">
        <v>0.3428587962962963</v>
      </c>
      <c r="E191" s="38">
        <v>42349</v>
      </c>
      <c r="F191" s="38">
        <v>13358</v>
      </c>
      <c r="G191" s="39">
        <v>0.33819444444444446</v>
      </c>
      <c r="H191" s="35" t="s">
        <v>63</v>
      </c>
      <c r="I191" s="35">
        <v>1</v>
      </c>
      <c r="J191" s="35" t="s">
        <v>12</v>
      </c>
      <c r="K191" s="40">
        <v>2.1</v>
      </c>
      <c r="L191" s="41">
        <f t="shared" si="15"/>
        <v>2.1</v>
      </c>
      <c r="M191" s="40">
        <f t="shared" si="16"/>
        <v>2.1</v>
      </c>
      <c r="N191" s="40">
        <f t="shared" si="17"/>
        <v>0</v>
      </c>
      <c r="O191" s="42"/>
    </row>
    <row r="192" spans="1:15" ht="25.5">
      <c r="A192" s="118">
        <v>2205364520</v>
      </c>
      <c r="B192" s="119">
        <v>1</v>
      </c>
      <c r="C192" s="120">
        <v>39830</v>
      </c>
      <c r="D192" s="121">
        <v>0.4251967592592592</v>
      </c>
      <c r="E192" s="122">
        <v>41232</v>
      </c>
      <c r="F192" s="122">
        <v>10345</v>
      </c>
      <c r="G192" s="119">
        <v>10</v>
      </c>
      <c r="H192" s="119" t="s">
        <v>15</v>
      </c>
      <c r="I192" s="119">
        <v>0</v>
      </c>
      <c r="J192" s="119" t="s">
        <v>93</v>
      </c>
      <c r="K192" s="123">
        <v>3.3</v>
      </c>
      <c r="L192" s="124">
        <f t="shared" si="15"/>
        <v>3.3</v>
      </c>
      <c r="M192" s="123">
        <f t="shared" si="16"/>
        <v>0</v>
      </c>
      <c r="N192" s="123">
        <f t="shared" si="17"/>
        <v>3.3</v>
      </c>
      <c r="O192" s="125"/>
    </row>
    <row r="193" spans="1:15" ht="12.75">
      <c r="A193" s="118">
        <v>2205357670</v>
      </c>
      <c r="B193" s="119">
        <v>1</v>
      </c>
      <c r="C193" s="120">
        <v>39829</v>
      </c>
      <c r="D193" s="121">
        <v>0.9495717592592593</v>
      </c>
      <c r="E193" s="122">
        <v>42363</v>
      </c>
      <c r="F193" s="122">
        <v>13361</v>
      </c>
      <c r="G193" s="126">
        <v>0.42083333333333334</v>
      </c>
      <c r="H193" s="119" t="s">
        <v>28</v>
      </c>
      <c r="I193" s="119">
        <v>1</v>
      </c>
      <c r="J193" s="119" t="s">
        <v>12</v>
      </c>
      <c r="K193" s="123">
        <v>2.4</v>
      </c>
      <c r="L193" s="124">
        <f t="shared" si="15"/>
        <v>2.4</v>
      </c>
      <c r="M193" s="123">
        <f t="shared" si="16"/>
        <v>2.4</v>
      </c>
      <c r="N193" s="123">
        <f t="shared" si="17"/>
        <v>0</v>
      </c>
      <c r="O193" s="125"/>
    </row>
    <row r="194" spans="1:15" ht="38.25">
      <c r="A194" s="6">
        <v>2205351330</v>
      </c>
      <c r="B194" s="1">
        <v>1</v>
      </c>
      <c r="C194" s="2">
        <v>39829</v>
      </c>
      <c r="D194" s="3">
        <v>0.5095023148148148</v>
      </c>
      <c r="E194" s="4">
        <v>38255</v>
      </c>
      <c r="F194" s="4">
        <v>14866</v>
      </c>
      <c r="G194" s="48">
        <v>5.502083333333334</v>
      </c>
      <c r="H194" s="1" t="s">
        <v>13</v>
      </c>
      <c r="I194" s="1">
        <v>0</v>
      </c>
      <c r="J194" s="1" t="s">
        <v>69</v>
      </c>
      <c r="K194" s="10">
        <v>2.7</v>
      </c>
      <c r="L194" s="22">
        <f t="shared" si="15"/>
        <v>2.7</v>
      </c>
      <c r="M194" s="10">
        <f t="shared" si="16"/>
        <v>0</v>
      </c>
      <c r="N194" s="10">
        <f t="shared" si="17"/>
        <v>2.7</v>
      </c>
      <c r="O194" s="7"/>
    </row>
    <row r="195" spans="1:15" ht="51">
      <c r="A195" s="6">
        <v>2205340400</v>
      </c>
      <c r="B195" s="1">
        <v>1</v>
      </c>
      <c r="C195" s="2">
        <v>39828</v>
      </c>
      <c r="D195" s="3">
        <v>0.7428125</v>
      </c>
      <c r="E195" s="4">
        <v>46888</v>
      </c>
      <c r="F195" s="4">
        <v>155167</v>
      </c>
      <c r="G195" s="1">
        <v>35</v>
      </c>
      <c r="H195" s="1" t="s">
        <v>114</v>
      </c>
      <c r="I195" s="1">
        <v>0</v>
      </c>
      <c r="J195" s="1" t="s">
        <v>115</v>
      </c>
      <c r="K195" s="10">
        <v>7.3</v>
      </c>
      <c r="L195" s="22">
        <f t="shared" si="15"/>
        <v>7.3</v>
      </c>
      <c r="M195" s="10">
        <f t="shared" si="16"/>
        <v>0</v>
      </c>
      <c r="N195" s="10">
        <f t="shared" si="17"/>
        <v>7.3</v>
      </c>
      <c r="O195" s="7"/>
    </row>
    <row r="196" spans="1:15" ht="38.25">
      <c r="A196" s="6">
        <v>2205338200</v>
      </c>
      <c r="B196" s="1">
        <v>1</v>
      </c>
      <c r="C196" s="2">
        <v>39828</v>
      </c>
      <c r="D196" s="3">
        <v>0.5977893518518519</v>
      </c>
      <c r="E196" s="4">
        <v>38805</v>
      </c>
      <c r="F196" s="4">
        <v>14184</v>
      </c>
      <c r="G196" s="5">
        <v>0.876388888888889</v>
      </c>
      <c r="H196" s="1" t="s">
        <v>15</v>
      </c>
      <c r="I196" s="1">
        <v>0</v>
      </c>
      <c r="J196" s="1" t="s">
        <v>116</v>
      </c>
      <c r="K196" s="10">
        <v>3.3</v>
      </c>
      <c r="L196" s="22">
        <f t="shared" si="15"/>
        <v>3.3</v>
      </c>
      <c r="M196" s="10">
        <f t="shared" si="16"/>
        <v>0</v>
      </c>
      <c r="N196" s="10">
        <f t="shared" si="17"/>
        <v>3.3</v>
      </c>
      <c r="O196" s="7"/>
    </row>
    <row r="197" spans="1:15" ht="12.75">
      <c r="A197" s="89">
        <v>2205336280</v>
      </c>
      <c r="B197" s="90">
        <v>1</v>
      </c>
      <c r="C197" s="91">
        <v>39828</v>
      </c>
      <c r="D197" s="92">
        <v>0.4640393518518518</v>
      </c>
      <c r="E197" s="93">
        <v>44561</v>
      </c>
      <c r="F197" s="93">
        <v>10399</v>
      </c>
      <c r="G197" s="94">
        <v>1.00625</v>
      </c>
      <c r="H197" s="90" t="s">
        <v>9</v>
      </c>
      <c r="I197" s="90">
        <v>0</v>
      </c>
      <c r="J197" s="90" t="s">
        <v>117</v>
      </c>
      <c r="K197" s="95">
        <v>3.1</v>
      </c>
      <c r="L197" s="96">
        <f t="shared" si="15"/>
        <v>3.1</v>
      </c>
      <c r="M197" s="95">
        <f t="shared" si="16"/>
        <v>0</v>
      </c>
      <c r="N197" s="95">
        <f t="shared" si="17"/>
        <v>3.1</v>
      </c>
      <c r="O197" s="97"/>
    </row>
    <row r="198" spans="1:15" ht="38.25">
      <c r="A198" s="6">
        <v>2205334260</v>
      </c>
      <c r="B198" s="1">
        <v>1</v>
      </c>
      <c r="C198" s="2">
        <v>39828</v>
      </c>
      <c r="D198" s="3">
        <v>0.31071759259259263</v>
      </c>
      <c r="E198" s="1" t="s">
        <v>118</v>
      </c>
      <c r="F198" s="46"/>
      <c r="G198" s="1">
        <v>60</v>
      </c>
      <c r="H198" s="1" t="s">
        <v>109</v>
      </c>
      <c r="I198" s="1">
        <v>0</v>
      </c>
      <c r="J198" s="1" t="s">
        <v>110</v>
      </c>
      <c r="K198" s="10">
        <v>6.8</v>
      </c>
      <c r="L198" s="22">
        <f t="shared" si="15"/>
        <v>6.8</v>
      </c>
      <c r="M198" s="10">
        <f t="shared" si="16"/>
        <v>0</v>
      </c>
      <c r="N198" s="10">
        <f t="shared" si="17"/>
        <v>6.8</v>
      </c>
      <c r="O198" s="7"/>
    </row>
    <row r="199" spans="1:15" ht="12.75">
      <c r="A199" s="89">
        <v>2205331530</v>
      </c>
      <c r="B199" s="90">
        <v>1</v>
      </c>
      <c r="C199" s="91">
        <v>39828</v>
      </c>
      <c r="D199" s="92">
        <v>0.13430555555555554</v>
      </c>
      <c r="E199" s="94">
        <v>1.8701388888888888</v>
      </c>
      <c r="F199" s="93">
        <v>10427</v>
      </c>
      <c r="G199" s="98">
        <v>0.9645833333333332</v>
      </c>
      <c r="H199" s="90" t="s">
        <v>25</v>
      </c>
      <c r="I199" s="90">
        <v>0</v>
      </c>
      <c r="J199" s="90" t="s">
        <v>117</v>
      </c>
      <c r="K199" s="95">
        <v>2.6</v>
      </c>
      <c r="L199" s="96">
        <f t="shared" si="15"/>
        <v>2.6</v>
      </c>
      <c r="M199" s="95">
        <f t="shared" si="16"/>
        <v>0</v>
      </c>
      <c r="N199" s="95">
        <f t="shared" si="17"/>
        <v>2.6</v>
      </c>
      <c r="O199" s="97"/>
    </row>
    <row r="200" spans="1:15" ht="12.75">
      <c r="A200" s="89">
        <v>2205257520</v>
      </c>
      <c r="B200" s="90">
        <v>1</v>
      </c>
      <c r="C200" s="91">
        <v>39822</v>
      </c>
      <c r="D200" s="92">
        <v>0.9945717592592592</v>
      </c>
      <c r="E200" s="93">
        <v>44553</v>
      </c>
      <c r="F200" s="93">
        <v>10364</v>
      </c>
      <c r="G200" s="94">
        <v>1.0479166666666666</v>
      </c>
      <c r="H200" s="90" t="s">
        <v>13</v>
      </c>
      <c r="I200" s="90">
        <v>0</v>
      </c>
      <c r="J200" s="90" t="s">
        <v>117</v>
      </c>
      <c r="K200" s="95">
        <v>2.7</v>
      </c>
      <c r="L200" s="96">
        <f t="shared" si="15"/>
        <v>2.7</v>
      </c>
      <c r="M200" s="95">
        <f t="shared" si="16"/>
        <v>0</v>
      </c>
      <c r="N200" s="95">
        <f t="shared" si="17"/>
        <v>2.7</v>
      </c>
      <c r="O200" s="97"/>
    </row>
    <row r="201" spans="1:15" ht="12.75">
      <c r="A201" s="69">
        <v>2205255260</v>
      </c>
      <c r="B201" s="70">
        <v>1</v>
      </c>
      <c r="C201" s="71">
        <v>39822</v>
      </c>
      <c r="D201" s="72">
        <v>0.837650462962963</v>
      </c>
      <c r="E201" s="73">
        <v>37672</v>
      </c>
      <c r="F201" s="73">
        <v>14971</v>
      </c>
      <c r="G201" s="74">
        <v>0.5145833333333333</v>
      </c>
      <c r="H201" s="70" t="s">
        <v>22</v>
      </c>
      <c r="I201" s="70">
        <v>0</v>
      </c>
      <c r="J201" s="70" t="s">
        <v>46</v>
      </c>
      <c r="K201" s="75">
        <v>2.5</v>
      </c>
      <c r="L201" s="76">
        <f t="shared" si="15"/>
        <v>2.5</v>
      </c>
      <c r="M201" s="75">
        <f t="shared" si="16"/>
        <v>0</v>
      </c>
      <c r="N201" s="75">
        <f t="shared" si="17"/>
        <v>2.5</v>
      </c>
      <c r="O201" s="77"/>
    </row>
    <row r="202" spans="1:15" ht="25.5">
      <c r="A202" s="6">
        <v>8205240410</v>
      </c>
      <c r="B202" s="1">
        <v>1</v>
      </c>
      <c r="C202" s="2">
        <v>39821</v>
      </c>
      <c r="D202" s="3">
        <v>0.8067129629629629</v>
      </c>
      <c r="E202" s="4">
        <v>10213</v>
      </c>
      <c r="F202" s="4">
        <v>-84248</v>
      </c>
      <c r="G202" s="1">
        <v>35</v>
      </c>
      <c r="H202" s="1" t="s">
        <v>119</v>
      </c>
      <c r="I202" s="1">
        <v>0</v>
      </c>
      <c r="J202" s="1" t="s">
        <v>120</v>
      </c>
      <c r="K202" s="10">
        <v>6.1</v>
      </c>
      <c r="L202" s="22">
        <f t="shared" si="15"/>
        <v>6.1</v>
      </c>
      <c r="M202" s="10">
        <f t="shared" si="16"/>
        <v>0</v>
      </c>
      <c r="N202" s="10">
        <f t="shared" si="17"/>
        <v>6.1</v>
      </c>
      <c r="O202" s="7"/>
    </row>
    <row r="203" spans="1:15" ht="12.75">
      <c r="A203" s="69">
        <v>2205238280</v>
      </c>
      <c r="B203" s="70">
        <v>1</v>
      </c>
      <c r="C203" s="71">
        <v>39821</v>
      </c>
      <c r="D203" s="72">
        <v>0.658449074074074</v>
      </c>
      <c r="E203" s="73">
        <v>37664</v>
      </c>
      <c r="F203" s="73">
        <v>14963</v>
      </c>
      <c r="G203" s="74">
        <v>0.6263888888888889</v>
      </c>
      <c r="H203" s="70" t="s">
        <v>25</v>
      </c>
      <c r="I203" s="70">
        <v>0</v>
      </c>
      <c r="J203" s="70" t="s">
        <v>46</v>
      </c>
      <c r="K203" s="75">
        <v>2.6</v>
      </c>
      <c r="L203" s="76">
        <f t="shared" si="15"/>
        <v>2.6</v>
      </c>
      <c r="M203" s="75">
        <f t="shared" si="16"/>
        <v>0</v>
      </c>
      <c r="N203" s="75">
        <f t="shared" si="17"/>
        <v>2.6</v>
      </c>
      <c r="O203" s="77"/>
    </row>
    <row r="204" spans="1:15" ht="12.75">
      <c r="A204" s="69">
        <v>2205238220</v>
      </c>
      <c r="B204" s="70">
        <v>1</v>
      </c>
      <c r="C204" s="71">
        <v>39821</v>
      </c>
      <c r="D204" s="72">
        <v>0.654699074074074</v>
      </c>
      <c r="E204" s="73">
        <v>37657</v>
      </c>
      <c r="F204" s="78">
        <v>0.6520833333333333</v>
      </c>
      <c r="G204" s="74">
        <v>0.2138888888888889</v>
      </c>
      <c r="H204" s="70" t="s">
        <v>9</v>
      </c>
      <c r="I204" s="70">
        <v>0</v>
      </c>
      <c r="J204" s="70" t="s">
        <v>46</v>
      </c>
      <c r="K204" s="75">
        <v>3.1</v>
      </c>
      <c r="L204" s="76">
        <f t="shared" si="15"/>
        <v>3.1</v>
      </c>
      <c r="M204" s="75">
        <f t="shared" si="16"/>
        <v>0</v>
      </c>
      <c r="N204" s="75">
        <f t="shared" si="17"/>
        <v>3.1</v>
      </c>
      <c r="O204" s="77"/>
    </row>
    <row r="205" spans="1:15" ht="12.75">
      <c r="A205" s="6">
        <v>2205236040</v>
      </c>
      <c r="B205" s="1">
        <v>1</v>
      </c>
      <c r="C205" s="2">
        <v>39821</v>
      </c>
      <c r="D205" s="3">
        <v>0.5028356481481482</v>
      </c>
      <c r="E205" s="8">
        <v>1.7138888888888888</v>
      </c>
      <c r="F205" s="5">
        <v>0.8395833333333332</v>
      </c>
      <c r="G205" s="1">
        <v>2</v>
      </c>
      <c r="H205" s="1" t="s">
        <v>121</v>
      </c>
      <c r="I205" s="1">
        <v>0</v>
      </c>
      <c r="J205" s="1" t="s">
        <v>122</v>
      </c>
      <c r="K205" s="10">
        <v>5</v>
      </c>
      <c r="L205" s="22">
        <f t="shared" si="15"/>
        <v>5</v>
      </c>
      <c r="M205" s="10">
        <f t="shared" si="16"/>
        <v>0</v>
      </c>
      <c r="N205" s="10">
        <f t="shared" si="17"/>
        <v>5</v>
      </c>
      <c r="O205" s="7"/>
    </row>
    <row r="206" spans="1:15" ht="25.5">
      <c r="A206" s="6">
        <v>2205214070</v>
      </c>
      <c r="B206" s="1">
        <v>1</v>
      </c>
      <c r="C206" s="2">
        <v>39819</v>
      </c>
      <c r="D206" s="3">
        <v>0.9774305555555555</v>
      </c>
      <c r="E206" s="4">
        <v>44865</v>
      </c>
      <c r="F206" s="4">
        <v>9022</v>
      </c>
      <c r="G206" s="1">
        <v>9</v>
      </c>
      <c r="H206" s="1" t="s">
        <v>25</v>
      </c>
      <c r="I206" s="1">
        <v>0</v>
      </c>
      <c r="J206" s="1" t="s">
        <v>123</v>
      </c>
      <c r="K206" s="10">
        <v>2.6</v>
      </c>
      <c r="L206" s="22">
        <f t="shared" si="15"/>
        <v>2.6</v>
      </c>
      <c r="M206" s="10">
        <f t="shared" si="16"/>
        <v>0</v>
      </c>
      <c r="N206" s="10">
        <f t="shared" si="17"/>
        <v>2.6</v>
      </c>
      <c r="O206" s="7"/>
    </row>
    <row r="207" spans="1:15" ht="12.75">
      <c r="A207" s="89">
        <v>2205209690</v>
      </c>
      <c r="B207" s="90">
        <v>1</v>
      </c>
      <c r="C207" s="91">
        <v>39819</v>
      </c>
      <c r="D207" s="92">
        <v>0.6729861111111112</v>
      </c>
      <c r="E207" s="93">
        <v>44565</v>
      </c>
      <c r="F207" s="93">
        <v>10212</v>
      </c>
      <c r="G207" s="98">
        <v>0.3368055555555556</v>
      </c>
      <c r="H207" s="90" t="s">
        <v>9</v>
      </c>
      <c r="I207" s="90">
        <v>0</v>
      </c>
      <c r="J207" s="90" t="s">
        <v>117</v>
      </c>
      <c r="K207" s="95">
        <v>3.1</v>
      </c>
      <c r="L207" s="96">
        <f t="shared" si="15"/>
        <v>3.1</v>
      </c>
      <c r="M207" s="95">
        <f t="shared" si="16"/>
        <v>0</v>
      </c>
      <c r="N207" s="95">
        <f t="shared" si="17"/>
        <v>3.1</v>
      </c>
      <c r="O207" s="97"/>
    </row>
    <row r="208" spans="1:15" ht="12.75">
      <c r="A208" s="89">
        <v>2205201780</v>
      </c>
      <c r="B208" s="90">
        <v>1</v>
      </c>
      <c r="C208" s="91">
        <v>39819</v>
      </c>
      <c r="D208" s="92">
        <v>0.12405092592592593</v>
      </c>
      <c r="E208" s="93">
        <v>44524</v>
      </c>
      <c r="F208" s="93">
        <v>10246</v>
      </c>
      <c r="G208" s="98">
        <v>0.9645833333333332</v>
      </c>
      <c r="H208" s="90" t="s">
        <v>14</v>
      </c>
      <c r="I208" s="90">
        <v>0</v>
      </c>
      <c r="J208" s="90" t="s">
        <v>117</v>
      </c>
      <c r="K208" s="95">
        <v>2.8</v>
      </c>
      <c r="L208" s="96">
        <f t="shared" si="15"/>
        <v>2.8</v>
      </c>
      <c r="M208" s="95">
        <f t="shared" si="16"/>
        <v>0</v>
      </c>
      <c r="N208" s="95">
        <f t="shared" si="17"/>
        <v>2.8</v>
      </c>
      <c r="O208" s="97"/>
    </row>
    <row r="209" spans="1:15" ht="25.5">
      <c r="A209" s="6">
        <v>2205182960</v>
      </c>
      <c r="B209" s="1">
        <v>1</v>
      </c>
      <c r="C209" s="2">
        <v>39817</v>
      </c>
      <c r="D209" s="3">
        <v>0.8168865740740742</v>
      </c>
      <c r="E209" s="4">
        <v>38543</v>
      </c>
      <c r="F209" s="4">
        <v>16042</v>
      </c>
      <c r="G209" s="5">
        <v>0.41944444444444445</v>
      </c>
      <c r="H209" s="1" t="s">
        <v>14</v>
      </c>
      <c r="I209" s="1">
        <v>0</v>
      </c>
      <c r="J209" s="1" t="s">
        <v>124</v>
      </c>
      <c r="K209" s="10">
        <v>2.8</v>
      </c>
      <c r="L209" s="22">
        <f t="shared" si="15"/>
        <v>2.8</v>
      </c>
      <c r="M209" s="10">
        <f t="shared" si="16"/>
        <v>0</v>
      </c>
      <c r="N209" s="10">
        <f t="shared" si="17"/>
        <v>2.8</v>
      </c>
      <c r="O209" s="7"/>
    </row>
    <row r="210" spans="1:15" ht="12.75">
      <c r="A210" s="6">
        <v>2205180500</v>
      </c>
      <c r="B210" s="1">
        <v>1</v>
      </c>
      <c r="C210" s="2">
        <v>39817</v>
      </c>
      <c r="D210" s="3">
        <v>0.6461805555555555</v>
      </c>
      <c r="E210" s="8">
        <v>1.982638888888889</v>
      </c>
      <c r="F210" s="5">
        <v>0.40208333333333335</v>
      </c>
      <c r="G210" s="1">
        <v>10</v>
      </c>
      <c r="H210" s="1" t="s">
        <v>125</v>
      </c>
      <c r="I210" s="1">
        <v>0</v>
      </c>
      <c r="J210" s="1" t="s">
        <v>126</v>
      </c>
      <c r="K210" s="10">
        <v>4.4</v>
      </c>
      <c r="L210" s="22">
        <f t="shared" si="15"/>
        <v>4.4</v>
      </c>
      <c r="M210" s="10">
        <f t="shared" si="16"/>
        <v>0</v>
      </c>
      <c r="N210" s="10">
        <f t="shared" si="17"/>
        <v>4.4</v>
      </c>
      <c r="O210" s="7"/>
    </row>
    <row r="211" spans="1:15" ht="38.25">
      <c r="A211" s="6">
        <v>2205175820</v>
      </c>
      <c r="B211" s="1">
        <v>1</v>
      </c>
      <c r="C211" s="2">
        <v>39817</v>
      </c>
      <c r="D211" s="3">
        <v>0.3212037037037037</v>
      </c>
      <c r="E211" s="4">
        <v>43018</v>
      </c>
      <c r="F211" s="4">
        <v>12841</v>
      </c>
      <c r="G211" s="1">
        <v>5</v>
      </c>
      <c r="H211" s="1" t="s">
        <v>16</v>
      </c>
      <c r="I211" s="1">
        <v>0</v>
      </c>
      <c r="J211" s="1" t="s">
        <v>71</v>
      </c>
      <c r="K211" s="10">
        <v>3.2</v>
      </c>
      <c r="L211" s="22">
        <f t="shared" si="15"/>
        <v>3.2</v>
      </c>
      <c r="M211" s="10">
        <f t="shared" si="16"/>
        <v>0</v>
      </c>
      <c r="N211" s="10">
        <f t="shared" si="17"/>
        <v>3.2</v>
      </c>
      <c r="O211" s="7"/>
    </row>
    <row r="212" spans="1:15" ht="38.25">
      <c r="A212" s="6">
        <v>2205170510</v>
      </c>
      <c r="B212" s="1">
        <v>1</v>
      </c>
      <c r="C212" s="2">
        <v>39816</v>
      </c>
      <c r="D212" s="3">
        <v>0.9400810185185186</v>
      </c>
      <c r="E212" s="1" t="s">
        <v>127</v>
      </c>
      <c r="F212" s="4">
        <v>133245</v>
      </c>
      <c r="G212" s="1">
        <v>45</v>
      </c>
      <c r="H212" s="1" t="s">
        <v>85</v>
      </c>
      <c r="I212" s="1">
        <v>0</v>
      </c>
      <c r="J212" s="1" t="s">
        <v>128</v>
      </c>
      <c r="K212" s="10">
        <v>7.5</v>
      </c>
      <c r="L212" s="22">
        <f t="shared" si="15"/>
        <v>7.5</v>
      </c>
      <c r="M212" s="10">
        <f t="shared" si="16"/>
        <v>0</v>
      </c>
      <c r="N212" s="10">
        <f t="shared" si="17"/>
        <v>7.5</v>
      </c>
      <c r="O212" s="7"/>
    </row>
    <row r="213" spans="1:15" ht="51">
      <c r="A213" s="6">
        <v>8205169630</v>
      </c>
      <c r="B213" s="1">
        <v>1</v>
      </c>
      <c r="C213" s="2">
        <v>39816</v>
      </c>
      <c r="D213" s="3">
        <v>0.8495370370370371</v>
      </c>
      <c r="E213" s="8">
        <v>1.5368055555555555</v>
      </c>
      <c r="F213" s="45" t="s">
        <v>129</v>
      </c>
      <c r="G213" s="1">
        <v>188</v>
      </c>
      <c r="H213" s="1" t="s">
        <v>130</v>
      </c>
      <c r="I213" s="1">
        <v>0</v>
      </c>
      <c r="J213" s="1" t="s">
        <v>131</v>
      </c>
      <c r="K213" s="10">
        <v>6.2</v>
      </c>
      <c r="L213" s="22">
        <f t="shared" si="15"/>
        <v>6.2</v>
      </c>
      <c r="M213" s="10">
        <f t="shared" si="16"/>
        <v>0</v>
      </c>
      <c r="N213" s="10">
        <f t="shared" si="17"/>
        <v>6.2</v>
      </c>
      <c r="O213" s="7"/>
    </row>
    <row r="214" spans="1:15" ht="38.25">
      <c r="A214" s="6">
        <v>8205168630</v>
      </c>
      <c r="B214" s="1">
        <v>1</v>
      </c>
      <c r="C214" s="2">
        <v>39816</v>
      </c>
      <c r="D214" s="3">
        <v>0.8221643518518519</v>
      </c>
      <c r="E214" s="1" t="s">
        <v>132</v>
      </c>
      <c r="F214" s="4">
        <v>132783</v>
      </c>
      <c r="G214" s="1">
        <v>35</v>
      </c>
      <c r="H214" s="1" t="s">
        <v>133</v>
      </c>
      <c r="I214" s="1">
        <v>0</v>
      </c>
      <c r="J214" s="1" t="s">
        <v>128</v>
      </c>
      <c r="K214" s="10">
        <v>7.6</v>
      </c>
      <c r="L214" s="22">
        <f t="shared" si="15"/>
        <v>7.6</v>
      </c>
      <c r="M214" s="10">
        <f t="shared" si="16"/>
        <v>0</v>
      </c>
      <c r="N214" s="10">
        <f t="shared" si="17"/>
        <v>7.6</v>
      </c>
      <c r="O214" s="7"/>
    </row>
    <row r="215" spans="1:15" ht="25.5">
      <c r="A215" s="6">
        <v>2205162210</v>
      </c>
      <c r="B215" s="1">
        <v>1</v>
      </c>
      <c r="C215" s="2">
        <v>39816</v>
      </c>
      <c r="D215" s="3">
        <v>0.3759606481481481</v>
      </c>
      <c r="E215" s="4">
        <v>46116</v>
      </c>
      <c r="F215" s="4">
        <v>13729</v>
      </c>
      <c r="G215" s="5">
        <v>0.4173611111111111</v>
      </c>
      <c r="H215" s="1" t="s">
        <v>25</v>
      </c>
      <c r="I215" s="1">
        <v>0</v>
      </c>
      <c r="J215" s="1" t="s">
        <v>45</v>
      </c>
      <c r="K215" s="10">
        <v>2.6</v>
      </c>
      <c r="L215" s="22">
        <f t="shared" si="15"/>
        <v>2.6</v>
      </c>
      <c r="M215" s="10">
        <f t="shared" si="16"/>
        <v>0</v>
      </c>
      <c r="N215" s="10">
        <f t="shared" si="17"/>
        <v>2.6</v>
      </c>
      <c r="O215" s="7"/>
    </row>
    <row r="216" spans="1:15" ht="25.5">
      <c r="A216" s="6">
        <v>2205156140</v>
      </c>
      <c r="B216" s="1">
        <v>1</v>
      </c>
      <c r="C216" s="2">
        <v>39815</v>
      </c>
      <c r="D216" s="3">
        <v>0.954224537037037</v>
      </c>
      <c r="E216" s="4">
        <v>42654</v>
      </c>
      <c r="F216" s="4">
        <v>12952</v>
      </c>
      <c r="G216" s="5">
        <v>0.38055555555555554</v>
      </c>
      <c r="H216" s="1" t="s">
        <v>13</v>
      </c>
      <c r="I216" s="1">
        <v>0</v>
      </c>
      <c r="J216" s="1" t="s">
        <v>134</v>
      </c>
      <c r="K216" s="10">
        <v>2.7</v>
      </c>
      <c r="L216" s="22">
        <f t="shared" si="15"/>
        <v>2.7</v>
      </c>
      <c r="M216" s="10">
        <f t="shared" si="16"/>
        <v>0</v>
      </c>
      <c r="N216" s="10">
        <f t="shared" si="17"/>
        <v>2.7</v>
      </c>
      <c r="O216" s="7"/>
    </row>
    <row r="217" spans="1:15" ht="25.5">
      <c r="A217" s="6">
        <v>2205149760</v>
      </c>
      <c r="B217" s="1">
        <v>1</v>
      </c>
      <c r="C217" s="2">
        <v>39815</v>
      </c>
      <c r="D217" s="3">
        <v>0.5113773148148147</v>
      </c>
      <c r="E217" s="4">
        <v>37564</v>
      </c>
      <c r="F217" s="4">
        <v>15037</v>
      </c>
      <c r="G217" s="5">
        <v>0.29375</v>
      </c>
      <c r="H217" s="1" t="s">
        <v>40</v>
      </c>
      <c r="I217" s="1">
        <v>0</v>
      </c>
      <c r="J217" s="1" t="s">
        <v>135</v>
      </c>
      <c r="K217" s="10">
        <v>2.3</v>
      </c>
      <c r="L217" s="22">
        <f t="shared" si="15"/>
        <v>2.3</v>
      </c>
      <c r="M217" s="10">
        <f t="shared" si="16"/>
        <v>0</v>
      </c>
      <c r="N217" s="10">
        <f t="shared" si="17"/>
        <v>2.3</v>
      </c>
      <c r="O217" s="7"/>
    </row>
    <row r="218" spans="1:15" ht="25.5">
      <c r="A218" s="6">
        <v>2205128970</v>
      </c>
      <c r="B218" s="1">
        <v>1</v>
      </c>
      <c r="C218" s="2">
        <v>39814</v>
      </c>
      <c r="D218" s="3">
        <v>0.0678125</v>
      </c>
      <c r="E218" s="1" t="s">
        <v>136</v>
      </c>
      <c r="F218" s="5">
        <v>0.5131944444444444</v>
      </c>
      <c r="G218" s="8">
        <v>1.9215277777777777</v>
      </c>
      <c r="H218" s="1" t="s">
        <v>28</v>
      </c>
      <c r="I218" s="1">
        <v>0</v>
      </c>
      <c r="J218" s="1" t="s">
        <v>137</v>
      </c>
      <c r="K218" s="10">
        <v>2.4</v>
      </c>
      <c r="L218" s="22">
        <f t="shared" si="15"/>
        <v>2.4</v>
      </c>
      <c r="M218" s="10">
        <f t="shared" si="16"/>
        <v>0</v>
      </c>
      <c r="N218" s="10">
        <f t="shared" si="17"/>
        <v>2.4</v>
      </c>
      <c r="O218" s="7"/>
    </row>
    <row r="219" spans="1:15" ht="12.75">
      <c r="A219" s="9"/>
      <c r="B219" s="10">
        <f>SUM(B176:B218)</f>
        <v>43</v>
      </c>
      <c r="C219" s="10"/>
      <c r="D219" s="10"/>
      <c r="E219" s="40"/>
      <c r="F219" s="55"/>
      <c r="G219" s="55"/>
      <c r="H219" s="59" t="s">
        <v>152</v>
      </c>
      <c r="I219" s="40">
        <f>SUM(I176:I218)</f>
        <v>7</v>
      </c>
      <c r="J219" s="56">
        <f>I219/B219*100</f>
        <v>16.27906976744186</v>
      </c>
      <c r="K219" s="10" t="s">
        <v>138</v>
      </c>
      <c r="L219" s="10">
        <f>SUM(L176:L218)</f>
        <v>151.79999999999995</v>
      </c>
      <c r="M219" s="10">
        <f>SUM(M176:M218)</f>
        <v>16.2</v>
      </c>
      <c r="N219" s="10">
        <f>SUM(N176:N218)</f>
        <v>135.59999999999997</v>
      </c>
      <c r="O219" s="7"/>
    </row>
    <row r="220" spans="1:15" ht="13.5" thickBot="1">
      <c r="A220" s="16"/>
      <c r="B220" s="17">
        <f>SUM(B54:B219)-B67-B130-B172-B219</f>
        <v>152</v>
      </c>
      <c r="C220" s="60"/>
      <c r="D220" s="60"/>
      <c r="E220" s="60"/>
      <c r="F220" s="60"/>
      <c r="G220" s="60"/>
      <c r="H220" s="61" t="s">
        <v>154</v>
      </c>
      <c r="I220" s="60">
        <f>SUM(I54:I219)-I67-I130-I172-I219</f>
        <v>47</v>
      </c>
      <c r="J220" s="62">
        <f>I220/B220*100</f>
        <v>30.92105263157895</v>
      </c>
      <c r="K220" s="17" t="s">
        <v>138</v>
      </c>
      <c r="L220" s="63">
        <f>M220+N220</f>
        <v>100</v>
      </c>
      <c r="M220" s="64">
        <f>M219/L219*100</f>
        <v>10.671936758893283</v>
      </c>
      <c r="N220" s="64">
        <f>N219/L219*100</f>
        <v>89.32806324110672</v>
      </c>
      <c r="O220" s="18" t="s">
        <v>138</v>
      </c>
    </row>
    <row r="221" spans="1:15" ht="12.75">
      <c r="A221" s="19"/>
      <c r="B221" s="20"/>
      <c r="C221" s="20"/>
      <c r="D221" s="20"/>
      <c r="E221" s="65"/>
      <c r="F221" s="65"/>
      <c r="G221" s="65"/>
      <c r="H221" s="65"/>
      <c r="I221" s="65"/>
      <c r="J221" s="66" t="s">
        <v>153</v>
      </c>
      <c r="K221" s="20"/>
      <c r="L221" s="20">
        <f>L67+L130+L172+L219</f>
        <v>461.74999999999994</v>
      </c>
      <c r="M221" s="67">
        <f>M67+M130+M172+M219</f>
        <v>114.99999999999999</v>
      </c>
      <c r="N221" s="68">
        <f>N67+N130+N172+N219</f>
        <v>346.75</v>
      </c>
      <c r="O221" s="21" t="s">
        <v>138</v>
      </c>
    </row>
    <row r="222" spans="1:15" ht="13.5" thickBot="1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54">
        <f>SUM(M222+N222)</f>
        <v>100.00000000000001</v>
      </c>
      <c r="M222" s="58">
        <f>M221/L221*100</f>
        <v>24.905251759610177</v>
      </c>
      <c r="N222" s="53">
        <f>N221/L221*100</f>
        <v>75.09474824038983</v>
      </c>
      <c r="O222" s="14" t="s">
        <v>138</v>
      </c>
    </row>
  </sheetData>
  <mergeCells count="5">
    <mergeCell ref="A1:O1"/>
    <mergeCell ref="A174:N174"/>
    <mergeCell ref="A2:O2"/>
    <mergeCell ref="A69:O69"/>
    <mergeCell ref="A132:N132"/>
  </mergeCells>
  <printOptions/>
  <pageMargins left="0.5905511811023623" right="0.3937007874015748" top="0.5905511811023623" bottom="0.3937007874015748" header="0.31496062992125984" footer="0.31496062992125984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TECNICO DALESSANDRO GIACOMO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Giacomo Dalessandro</dc:creator>
  <cp:keywords/>
  <dc:description/>
  <cp:lastModifiedBy>Giacomo Dalessandro</cp:lastModifiedBy>
  <cp:lastPrinted>2009-04-14T05:07:17Z</cp:lastPrinted>
  <dcterms:created xsi:type="dcterms:W3CDTF">2009-04-06T07:29:59Z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